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96" yWindow="180" windowWidth="21640" windowHeight="18220" activeTab="0"/>
  </bookViews>
  <sheets>
    <sheet name="Luisa-mergedbrc27_spacedelim" sheetId="1" r:id="rId1"/>
  </sheets>
  <definedNames/>
  <calcPr fullCalcOnLoad="1"/>
</workbook>
</file>

<file path=xl/sharedStrings.xml><?xml version="1.0" encoding="utf-8"?>
<sst xmlns="http://schemas.openxmlformats.org/spreadsheetml/2006/main" count="189" uniqueCount="135">
  <si>
    <t>07 04 04.7</t>
  </si>
  <si>
    <t>-11 23 40</t>
  </si>
  <si>
    <t>Ogura14                  Chauhan-anon</t>
  </si>
  <si>
    <t>07 04 05.2</t>
  </si>
  <si>
    <t>Ogura15                  Chauhan-anon</t>
  </si>
  <si>
    <t>07 04 05.9</t>
  </si>
  <si>
    <t>-11 23 59</t>
  </si>
  <si>
    <t>Ogura16                  Chauhan-anon</t>
  </si>
  <si>
    <t>yes</t>
  </si>
  <si>
    <t>07 03 49.8</t>
  </si>
  <si>
    <t>-11 28 23</t>
  </si>
  <si>
    <t>Shevchenko88</t>
  </si>
  <si>
    <t>07 03 52.3</t>
  </si>
  <si>
    <t>Chauhan109</t>
  </si>
  <si>
    <t>07 03 52.7</t>
  </si>
  <si>
    <t>-11 23 13</t>
  </si>
  <si>
    <t>Ogura2</t>
  </si>
  <si>
    <t>07 03 53.2</t>
  </si>
  <si>
    <t>-11 24 04</t>
  </si>
  <si>
    <t>Ogura3</t>
  </si>
  <si>
    <t>07 03 53.7</t>
  </si>
  <si>
    <t>hit?</t>
  </si>
  <si>
    <t>coordi</t>
  </si>
  <si>
    <t>nates</t>
  </si>
  <si>
    <t>coordin</t>
  </si>
  <si>
    <t>ates (deg)</t>
  </si>
  <si>
    <t>U</t>
  </si>
  <si>
    <t>B</t>
  </si>
  <si>
    <t>V</t>
  </si>
  <si>
    <t>R</t>
  </si>
  <si>
    <t>Ic</t>
  </si>
  <si>
    <t>logLx</t>
  </si>
  <si>
    <t>Haeqw</t>
  </si>
  <si>
    <t>spty         wiram#       shev#         ogura#         gregorio#    chauhan#</t>
  </si>
  <si>
    <t>-11 21 01</t>
  </si>
  <si>
    <t>TOP</t>
  </si>
  <si>
    <t>BR</t>
  </si>
  <si>
    <t>BL</t>
  </si>
  <si>
    <t>07 04 09.6</t>
  </si>
  <si>
    <t>-11 21 57.6</t>
  </si>
  <si>
    <t>07 04 08.1</t>
  </si>
  <si>
    <t>-11 23 13.6</t>
  </si>
  <si>
    <t>07 04 08.2</t>
  </si>
  <si>
    <t>-11 23 08.5</t>
  </si>
  <si>
    <t>I1 * AperCorr</t>
  </si>
  <si>
    <t>I2*AperCorr</t>
  </si>
  <si>
    <t>I3*AperCorr</t>
  </si>
  <si>
    <t>I4*AperCorr</t>
  </si>
  <si>
    <t>M1*AperCorr</t>
  </si>
  <si>
    <t>pixel -x</t>
  </si>
  <si>
    <t>pixel-y</t>
  </si>
  <si>
    <t>blob</t>
  </si>
  <si>
    <t>i2</t>
  </si>
  <si>
    <t>i1</t>
  </si>
  <si>
    <t>IRAC1</t>
  </si>
  <si>
    <t>IRAC1unc</t>
  </si>
  <si>
    <t>IRAC2</t>
  </si>
  <si>
    <t>IRAC2unc</t>
  </si>
  <si>
    <t>IRAC3</t>
  </si>
  <si>
    <t>IRAC3unc</t>
  </si>
  <si>
    <t>IRAC4</t>
  </si>
  <si>
    <t>IRAC4unc</t>
  </si>
  <si>
    <t>MIPS1</t>
  </si>
  <si>
    <t>MIPS1unc</t>
  </si>
  <si>
    <t>07 04 06.0</t>
  </si>
  <si>
    <t>-11 23 16</t>
  </si>
  <si>
    <t>Ogura17                  Chauhan-anon</t>
  </si>
  <si>
    <t>07 04 06.4</t>
  </si>
  <si>
    <t>-11 23 36</t>
  </si>
  <si>
    <t>Ogura18                  Chauhan-anon</t>
  </si>
  <si>
    <t>07 04 06.5</t>
  </si>
  <si>
    <t>-11 18 45</t>
  </si>
  <si>
    <t>B6                 Shevchenko107</t>
  </si>
  <si>
    <t>07 04 06.6</t>
  </si>
  <si>
    <t>Ogura19                  Chauhan-anon</t>
  </si>
  <si>
    <t>07 04 08.0</t>
  </si>
  <si>
    <t>-11 23 55</t>
  </si>
  <si>
    <t>Ogura22                  Chauhan-anon</t>
  </si>
  <si>
    <t>Ogura21</t>
  </si>
  <si>
    <t>Ogura23</t>
  </si>
  <si>
    <t>Chauhan98</t>
  </si>
  <si>
    <t>07 04 10.0</t>
  </si>
  <si>
    <t>Wiram23                       Ogura25</t>
  </si>
  <si>
    <t>07 04 11.3</t>
  </si>
  <si>
    <t>-11 16 48</t>
  </si>
  <si>
    <t>Gregorio78</t>
  </si>
  <si>
    <t>07 04 13.2</t>
  </si>
  <si>
    <t>-11 19 01</t>
  </si>
  <si>
    <t>B8                 Shevchenko111                    Gregorio81</t>
  </si>
  <si>
    <t>-11 24 29</t>
  </si>
  <si>
    <t>Ogura4</t>
  </si>
  <si>
    <t>07 03 53.9</t>
  </si>
  <si>
    <t>-11 23 42</t>
  </si>
  <si>
    <t>A0                  Shevchenko90</t>
  </si>
  <si>
    <t>07 03 54.4</t>
  </si>
  <si>
    <t>-11 28 29</t>
  </si>
  <si>
    <t>B2                  Shevchenko92                    Gregorio69</t>
  </si>
  <si>
    <t>07 03 54.7</t>
  </si>
  <si>
    <t>-11 20 11</t>
  </si>
  <si>
    <t>Chauhan108</t>
  </si>
  <si>
    <t>07 03 55.0</t>
  </si>
  <si>
    <t>-11 25 15</t>
  </si>
  <si>
    <t>Ogura5                     Chauhan94</t>
  </si>
  <si>
    <t>07 03 55.7</t>
  </si>
  <si>
    <t>-11 29 32</t>
  </si>
  <si>
    <t>Gregorio71</t>
  </si>
  <si>
    <t>07 03 57.1</t>
  </si>
  <si>
    <t>-11 24 33</t>
  </si>
  <si>
    <t>Ogura7                     Chauhan83</t>
  </si>
  <si>
    <t>07 04 01.3</t>
  </si>
  <si>
    <t>-11 22 34</t>
  </si>
  <si>
    <t>Chauhan-anon</t>
  </si>
  <si>
    <t>07 04 01.4</t>
  </si>
  <si>
    <t>-11 23 35</t>
  </si>
  <si>
    <t>Gregorio74   Chauhan-anon</t>
  </si>
  <si>
    <t>07 04 02.3</t>
  </si>
  <si>
    <t>-11 25 39</t>
  </si>
  <si>
    <t>B3-5                  Shevchenko99                    Gregorio75</t>
  </si>
  <si>
    <t>07 04 02.9</t>
  </si>
  <si>
    <t>-11 23 38</t>
  </si>
  <si>
    <t>Ogura8                  Chauhan-anon</t>
  </si>
  <si>
    <t>Ogura9                  Chauhan-anon</t>
  </si>
  <si>
    <t>07 04 03.1</t>
  </si>
  <si>
    <t>-11 23 50</t>
  </si>
  <si>
    <t>Ogura10                  Chauhan-anon</t>
  </si>
  <si>
    <t>-11 23 28</t>
  </si>
  <si>
    <t>07 04 03.9</t>
  </si>
  <si>
    <t>-11 26 10</t>
  </si>
  <si>
    <t>Shevchenko102</t>
  </si>
  <si>
    <t>07 04 04.3</t>
  </si>
  <si>
    <t>-11 23 56</t>
  </si>
  <si>
    <t>Ogura12                     Chauhan86</t>
  </si>
  <si>
    <t>07 04 04.6</t>
  </si>
  <si>
    <t>-11 25 55</t>
  </si>
  <si>
    <t>Ogura13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</si>
</sst>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  <numFmt numFmtId="166" formatCode="0.00E+00"/>
    <numFmt numFmtId="167" formatCode="General"/>
    <numFmt numFmtId="168" formatCode="0.00"/>
  </numFmts>
  <fonts count="23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u val="single"/>
      <sz val="11"/>
      <color indexed="61"/>
      <name val="Calibri"/>
      <family val="2"/>
    </font>
    <font>
      <sz val="1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7" fillId="16" borderId="0" applyNumberFormat="0" applyBorder="0" applyAlignment="0" applyProtection="0"/>
    <xf numFmtId="0" fontId="11" fillId="11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9" borderId="0" applyNumberFormat="0" applyBorder="0" applyAlignment="0" applyProtection="0"/>
    <xf numFmtId="0" fontId="0" fillId="20" borderId="7" applyNumberFormat="0" applyFont="0" applyAlignment="0" applyProtection="0"/>
    <xf numFmtId="0" fontId="10" fillId="11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2" fontId="22" fillId="0" borderId="0" xfId="0" applyNumberFormat="1" applyFont="1" applyAlignment="1">
      <alignment/>
    </xf>
    <xf numFmtId="2" fontId="22" fillId="0" borderId="0" xfId="0" applyNumberFormat="1" applyFont="1" applyFill="1" applyAlignment="1">
      <alignment/>
    </xf>
    <xf numFmtId="2" fontId="14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168" fontId="22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2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tabSelected="1" zoomScale="150" zoomScaleNormal="150" workbookViewId="0" topLeftCell="A1">
      <pane xSplit="3140" ySplit="820" topLeftCell="M1" activePane="bottomRight" state="split"/>
      <selection pane="topLeft" activeCell="A1" sqref="A1"/>
      <selection pane="topRight" activeCell="W1" sqref="W1:W65536"/>
      <selection pane="bottomLeft" activeCell="A28" sqref="A28:IV28"/>
      <selection pane="bottomRight" activeCell="W2" sqref="W2:W36"/>
    </sheetView>
  </sheetViews>
  <sheetFormatPr defaultColWidth="8.8515625" defaultRowHeight="15"/>
  <cols>
    <col min="1" max="1" width="5.00390625" style="0" customWidth="1"/>
    <col min="2" max="2" width="2.7109375" style="0" customWidth="1"/>
    <col min="3" max="3" width="5.28125" style="0" customWidth="1"/>
    <col min="4" max="4" width="14.140625" style="0" customWidth="1"/>
    <col min="5" max="6" width="5.28125" style="0" customWidth="1"/>
    <col min="7" max="8" width="10.140625" style="0" customWidth="1"/>
    <col min="9" max="9" width="7.140625" style="0" customWidth="1"/>
    <col min="10" max="10" width="5.7109375" style="5" bestFit="1" customWidth="1"/>
    <col min="11" max="11" width="10.7109375" style="5" customWidth="1"/>
    <col min="12" max="12" width="8.28125" style="5" bestFit="1" customWidth="1"/>
    <col min="13" max="13" width="6.28125" style="5" bestFit="1" customWidth="1"/>
    <col min="14" max="14" width="10.28125" style="5" bestFit="1" customWidth="1"/>
    <col min="15" max="15" width="8.28125" style="5" bestFit="1" customWidth="1"/>
    <col min="16" max="16" width="6.28125" style="5" bestFit="1" customWidth="1"/>
    <col min="17" max="17" width="10.28125" style="5" bestFit="1" customWidth="1"/>
    <col min="18" max="18" width="8.28125" style="5" bestFit="1" customWidth="1"/>
    <col min="19" max="19" width="6.28125" style="5" bestFit="1" customWidth="1"/>
    <col min="20" max="20" width="6.28125" style="5" customWidth="1"/>
    <col min="21" max="21" width="8.28125" style="5" bestFit="1" customWidth="1"/>
    <col min="22" max="22" width="7.140625" style="7" customWidth="1"/>
    <col min="23" max="23" width="11.421875" style="7" bestFit="1" customWidth="1"/>
    <col min="24" max="24" width="7.140625" style="7" customWidth="1"/>
    <col min="25" max="31" width="8.8515625" style="0" customWidth="1"/>
    <col min="32" max="32" width="25.7109375" style="0" customWidth="1"/>
  </cols>
  <sheetData>
    <row r="1" spans="2:32" s="1" customFormat="1" ht="13.5"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49</v>
      </c>
      <c r="H1" s="1" t="s">
        <v>50</v>
      </c>
      <c r="J1" s="4" t="s">
        <v>54</v>
      </c>
      <c r="K1" s="4" t="s">
        <v>44</v>
      </c>
      <c r="L1" s="4" t="s">
        <v>55</v>
      </c>
      <c r="M1" s="4" t="s">
        <v>56</v>
      </c>
      <c r="N1" s="4" t="s">
        <v>45</v>
      </c>
      <c r="O1" s="4" t="s">
        <v>57</v>
      </c>
      <c r="P1" s="4" t="s">
        <v>58</v>
      </c>
      <c r="Q1" s="4" t="s">
        <v>46</v>
      </c>
      <c r="R1" s="4" t="s">
        <v>59</v>
      </c>
      <c r="S1" s="4" t="s">
        <v>60</v>
      </c>
      <c r="T1" s="4" t="s">
        <v>47</v>
      </c>
      <c r="U1" s="4" t="s">
        <v>61</v>
      </c>
      <c r="V1" s="6" t="s">
        <v>62</v>
      </c>
      <c r="W1" s="6" t="s">
        <v>48</v>
      </c>
      <c r="X1" s="6" t="s">
        <v>63</v>
      </c>
      <c r="Y1" s="1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1" t="s">
        <v>31</v>
      </c>
      <c r="AE1" s="1" t="s">
        <v>32</v>
      </c>
      <c r="AF1" s="1" t="s">
        <v>33</v>
      </c>
    </row>
    <row r="2" spans="1:32" ht="13.5">
      <c r="A2">
        <v>1</v>
      </c>
      <c r="B2" t="s">
        <v>8</v>
      </c>
      <c r="C2" t="s">
        <v>9</v>
      </c>
      <c r="D2" t="s">
        <v>10</v>
      </c>
      <c r="E2">
        <v>105.95756</v>
      </c>
      <c r="F2">
        <v>-11.47292</v>
      </c>
      <c r="G2">
        <v>1669.731</v>
      </c>
      <c r="H2">
        <v>490.37</v>
      </c>
      <c r="J2" s="13"/>
      <c r="K2" s="13">
        <f>J2*1.124</f>
        <v>0</v>
      </c>
      <c r="L2" s="13"/>
      <c r="M2" s="13">
        <v>14.51</v>
      </c>
      <c r="N2" s="13">
        <f>M2*1.127</f>
        <v>16.35277</v>
      </c>
      <c r="O2" s="13">
        <v>0.1828</v>
      </c>
      <c r="P2" s="13"/>
      <c r="Q2" s="13">
        <f>P2*1.143</f>
        <v>0</v>
      </c>
      <c r="R2" s="13"/>
      <c r="S2" s="14">
        <v>4.925</v>
      </c>
      <c r="T2" s="14">
        <f>S2*1.234</f>
        <v>6.07745</v>
      </c>
      <c r="U2" s="14">
        <v>0.01091</v>
      </c>
      <c r="V2" s="8"/>
      <c r="W2" s="8">
        <f>V2*1.61</f>
        <v>0</v>
      </c>
      <c r="X2" s="8"/>
      <c r="Y2">
        <v>12.19</v>
      </c>
      <c r="Z2">
        <v>12.22</v>
      </c>
      <c r="AA2">
        <v>11.6</v>
      </c>
      <c r="AB2">
        <v>-9</v>
      </c>
      <c r="AC2">
        <v>-9</v>
      </c>
      <c r="AD2">
        <v>-9</v>
      </c>
      <c r="AE2">
        <v>-999</v>
      </c>
      <c r="AF2" t="s">
        <v>11</v>
      </c>
    </row>
    <row r="3" spans="1:32" ht="13.5">
      <c r="A3">
        <v>2</v>
      </c>
      <c r="B3" t="s">
        <v>8</v>
      </c>
      <c r="C3" t="s">
        <v>12</v>
      </c>
      <c r="D3" t="s">
        <v>34</v>
      </c>
      <c r="E3">
        <v>105.96792</v>
      </c>
      <c r="F3">
        <v>-11.35031</v>
      </c>
      <c r="G3">
        <v>1011.522</v>
      </c>
      <c r="H3">
        <v>614.718</v>
      </c>
      <c r="J3" s="13"/>
      <c r="K3" s="13">
        <f aca="true" t="shared" si="0" ref="K3:K36">J3*1.124</f>
        <v>0</v>
      </c>
      <c r="L3" s="13"/>
      <c r="M3" s="13">
        <v>11.61</v>
      </c>
      <c r="N3" s="13">
        <f aca="true" t="shared" si="1" ref="N3:N36">M3*1.127</f>
        <v>13.08447</v>
      </c>
      <c r="O3" s="13">
        <v>0.1645</v>
      </c>
      <c r="P3" s="14">
        <v>8.422</v>
      </c>
      <c r="Q3" s="13">
        <f aca="true" t="shared" si="2" ref="Q3:Q36">P3*1.143</f>
        <v>9.626346000000002</v>
      </c>
      <c r="R3" s="14">
        <v>0.1471</v>
      </c>
      <c r="S3" s="14">
        <v>28.89</v>
      </c>
      <c r="T3" s="14">
        <f aca="true" t="shared" si="3" ref="T3:T36">S3*1.234</f>
        <v>35.65026</v>
      </c>
      <c r="U3" s="14">
        <v>0.09568</v>
      </c>
      <c r="V3" s="8"/>
      <c r="W3" s="8">
        <f aca="true" t="shared" si="4" ref="W3:W36">V3*1.61</f>
        <v>0</v>
      </c>
      <c r="X3" s="8"/>
      <c r="Y3">
        <v>-9</v>
      </c>
      <c r="Z3">
        <v>15.62</v>
      </c>
      <c r="AA3">
        <v>14.55</v>
      </c>
      <c r="AB3">
        <v>-9</v>
      </c>
      <c r="AC3">
        <v>13.79</v>
      </c>
      <c r="AD3">
        <v>-9</v>
      </c>
      <c r="AE3">
        <v>-999</v>
      </c>
      <c r="AF3" t="s">
        <v>13</v>
      </c>
    </row>
    <row r="4" spans="1:32" ht="13.5">
      <c r="A4">
        <v>3</v>
      </c>
      <c r="B4" t="s">
        <v>8</v>
      </c>
      <c r="C4" t="s">
        <v>14</v>
      </c>
      <c r="D4" t="s">
        <v>15</v>
      </c>
      <c r="E4">
        <v>105.96965</v>
      </c>
      <c r="F4">
        <v>-11.38702</v>
      </c>
      <c r="G4">
        <v>1161.476</v>
      </c>
      <c r="H4">
        <v>599.576</v>
      </c>
      <c r="J4" s="13"/>
      <c r="K4" s="13">
        <f t="shared" si="0"/>
        <v>0</v>
      </c>
      <c r="L4" s="13"/>
      <c r="M4" s="13">
        <v>1.544</v>
      </c>
      <c r="N4" s="13">
        <f t="shared" si="1"/>
        <v>1.740088</v>
      </c>
      <c r="O4" s="13">
        <v>0.06001</v>
      </c>
      <c r="P4" s="14">
        <v>0.6084</v>
      </c>
      <c r="Q4" s="13">
        <f t="shared" si="2"/>
        <v>0.6954012</v>
      </c>
      <c r="R4" s="14">
        <v>0.8909</v>
      </c>
      <c r="S4" s="14">
        <v>32.36</v>
      </c>
      <c r="T4" s="14">
        <f t="shared" si="3"/>
        <v>39.93224</v>
      </c>
      <c r="U4" s="14">
        <v>0.05047</v>
      </c>
      <c r="V4" s="8"/>
      <c r="W4" s="8">
        <f t="shared" si="4"/>
        <v>0</v>
      </c>
      <c r="X4" s="8"/>
      <c r="Y4">
        <v>-9</v>
      </c>
      <c r="Z4">
        <v>-9</v>
      </c>
      <c r="AA4">
        <v>-9</v>
      </c>
      <c r="AB4">
        <v>-9</v>
      </c>
      <c r="AC4">
        <v>-9</v>
      </c>
      <c r="AD4">
        <v>-9</v>
      </c>
      <c r="AE4">
        <v>1</v>
      </c>
      <c r="AF4" t="s">
        <v>16</v>
      </c>
    </row>
    <row r="5" spans="1:32" ht="13.5">
      <c r="A5">
        <v>4</v>
      </c>
      <c r="B5" t="s">
        <v>8</v>
      </c>
      <c r="C5" t="s">
        <v>17</v>
      </c>
      <c r="D5" t="s">
        <v>18</v>
      </c>
      <c r="E5">
        <v>105.97177</v>
      </c>
      <c r="F5">
        <v>-11.40102</v>
      </c>
      <c r="G5">
        <v>1237.941</v>
      </c>
      <c r="H5">
        <v>559.241</v>
      </c>
      <c r="J5" s="13">
        <v>1.807</v>
      </c>
      <c r="K5" s="13">
        <f t="shared" si="0"/>
        <v>2.0310680000000003</v>
      </c>
      <c r="L5" s="13">
        <v>0.07148</v>
      </c>
      <c r="M5" s="13">
        <v>1.861</v>
      </c>
      <c r="N5" s="13">
        <f t="shared" si="1"/>
        <v>2.097347</v>
      </c>
      <c r="O5" s="13">
        <v>0.06818</v>
      </c>
      <c r="P5" s="14">
        <v>1.906</v>
      </c>
      <c r="Q5" s="13">
        <f t="shared" si="2"/>
        <v>2.1785579999999998</v>
      </c>
      <c r="R5" s="14">
        <v>0.112</v>
      </c>
      <c r="S5" s="14">
        <v>18.46</v>
      </c>
      <c r="T5" s="14">
        <f t="shared" si="3"/>
        <v>22.77964</v>
      </c>
      <c r="U5" s="14">
        <v>0.05823</v>
      </c>
      <c r="V5" s="8"/>
      <c r="W5" s="8">
        <f t="shared" si="4"/>
        <v>0</v>
      </c>
      <c r="X5" s="8"/>
      <c r="Y5">
        <v>-9</v>
      </c>
      <c r="Z5">
        <v>-9</v>
      </c>
      <c r="AA5">
        <v>-9</v>
      </c>
      <c r="AB5">
        <v>-9</v>
      </c>
      <c r="AC5">
        <v>-9</v>
      </c>
      <c r="AD5">
        <v>-9</v>
      </c>
      <c r="AE5">
        <v>-999</v>
      </c>
      <c r="AF5" t="s">
        <v>19</v>
      </c>
    </row>
    <row r="6" spans="1:32" ht="13.5">
      <c r="A6">
        <v>5</v>
      </c>
      <c r="B6" t="s">
        <v>8</v>
      </c>
      <c r="C6" t="s">
        <v>20</v>
      </c>
      <c r="D6" t="s">
        <v>89</v>
      </c>
      <c r="E6">
        <v>105.97385</v>
      </c>
      <c r="F6">
        <v>-11.40793</v>
      </c>
      <c r="G6">
        <v>1271.493</v>
      </c>
      <c r="H6">
        <v>532.535</v>
      </c>
      <c r="J6" s="13">
        <v>1.022</v>
      </c>
      <c r="K6" s="13">
        <f t="shared" si="0"/>
        <v>1.1487280000000002</v>
      </c>
      <c r="L6" s="13">
        <v>0.05149</v>
      </c>
      <c r="M6" s="13">
        <v>0.8674</v>
      </c>
      <c r="N6" s="13">
        <f t="shared" si="1"/>
        <v>0.9775598</v>
      </c>
      <c r="O6" s="13">
        <v>0.04473</v>
      </c>
      <c r="P6" s="14">
        <v>0.7658</v>
      </c>
      <c r="Q6" s="13">
        <f t="shared" si="2"/>
        <v>0.8753094</v>
      </c>
      <c r="R6" s="14">
        <v>0.04649</v>
      </c>
      <c r="S6" s="14">
        <v>15.24</v>
      </c>
      <c r="T6" s="14">
        <f t="shared" si="3"/>
        <v>18.80616</v>
      </c>
      <c r="U6" s="14">
        <v>0.04043</v>
      </c>
      <c r="V6" s="8"/>
      <c r="W6" s="8">
        <f t="shared" si="4"/>
        <v>0</v>
      </c>
      <c r="X6" s="8"/>
      <c r="Y6">
        <v>-9</v>
      </c>
      <c r="Z6">
        <v>-9</v>
      </c>
      <c r="AA6">
        <v>-9</v>
      </c>
      <c r="AB6">
        <v>-9</v>
      </c>
      <c r="AC6">
        <v>-9</v>
      </c>
      <c r="AD6">
        <v>-9</v>
      </c>
      <c r="AE6">
        <v>7</v>
      </c>
      <c r="AF6" t="s">
        <v>90</v>
      </c>
    </row>
    <row r="7" spans="1:32" ht="13.5">
      <c r="A7">
        <v>6</v>
      </c>
      <c r="B7" t="s">
        <v>8</v>
      </c>
      <c r="C7" t="s">
        <v>91</v>
      </c>
      <c r="D7" t="s">
        <v>92</v>
      </c>
      <c r="E7">
        <v>105.97446</v>
      </c>
      <c r="F7">
        <v>-11.39488</v>
      </c>
      <c r="G7">
        <v>1199.04</v>
      </c>
      <c r="H7">
        <v>556</v>
      </c>
      <c r="J7" s="13"/>
      <c r="K7" s="13">
        <f t="shared" si="0"/>
        <v>0</v>
      </c>
      <c r="L7" s="13"/>
      <c r="M7" s="13">
        <v>458.3</v>
      </c>
      <c r="N7" s="13">
        <f t="shared" si="1"/>
        <v>516.5041</v>
      </c>
      <c r="O7" s="13">
        <v>1.225</v>
      </c>
      <c r="P7" s="13"/>
      <c r="Q7" s="13">
        <f t="shared" si="2"/>
        <v>0</v>
      </c>
      <c r="R7" s="13"/>
      <c r="S7" s="14">
        <v>177.7</v>
      </c>
      <c r="T7" s="14">
        <f t="shared" si="3"/>
        <v>219.28179999999998</v>
      </c>
      <c r="U7" s="14">
        <v>0.574</v>
      </c>
      <c r="V7" s="8"/>
      <c r="W7" s="8">
        <f t="shared" si="4"/>
        <v>0</v>
      </c>
      <c r="X7" s="8"/>
      <c r="Y7">
        <v>10.97</v>
      </c>
      <c r="Z7">
        <v>10.97</v>
      </c>
      <c r="AA7">
        <v>10.89</v>
      </c>
      <c r="AB7">
        <v>10.78</v>
      </c>
      <c r="AC7">
        <v>-9</v>
      </c>
      <c r="AD7">
        <v>-9</v>
      </c>
      <c r="AE7">
        <v>-999</v>
      </c>
      <c r="AF7" t="s">
        <v>93</v>
      </c>
    </row>
    <row r="8" spans="1:32" ht="13.5">
      <c r="A8">
        <v>7</v>
      </c>
      <c r="B8" t="s">
        <v>8</v>
      </c>
      <c r="C8" t="s">
        <v>94</v>
      </c>
      <c r="D8" t="s">
        <v>95</v>
      </c>
      <c r="E8">
        <v>105.97679</v>
      </c>
      <c r="F8">
        <v>-11.47484</v>
      </c>
      <c r="G8">
        <v>1643.57</v>
      </c>
      <c r="H8">
        <v>379.589</v>
      </c>
      <c r="J8" s="13"/>
      <c r="K8" s="13">
        <f t="shared" si="0"/>
        <v>0</v>
      </c>
      <c r="L8" s="13"/>
      <c r="M8" s="13">
        <v>27.4</v>
      </c>
      <c r="N8" s="13">
        <f t="shared" si="1"/>
        <v>30.8798</v>
      </c>
      <c r="O8" s="13">
        <v>0.256</v>
      </c>
      <c r="P8" s="13"/>
      <c r="Q8" s="13">
        <f t="shared" si="2"/>
        <v>0</v>
      </c>
      <c r="R8" s="13"/>
      <c r="S8" s="13">
        <v>9.61</v>
      </c>
      <c r="T8" s="14">
        <f t="shared" si="3"/>
        <v>11.85874</v>
      </c>
      <c r="U8" s="13">
        <v>0.154</v>
      </c>
      <c r="V8" s="8"/>
      <c r="W8" s="8">
        <f t="shared" si="4"/>
        <v>0</v>
      </c>
      <c r="X8" s="8"/>
      <c r="Y8">
        <v>8.97</v>
      </c>
      <c r="Z8">
        <v>9.54</v>
      </c>
      <c r="AA8">
        <v>9.44</v>
      </c>
      <c r="AB8">
        <v>9.4</v>
      </c>
      <c r="AC8">
        <v>-9</v>
      </c>
      <c r="AD8">
        <v>-9</v>
      </c>
      <c r="AE8">
        <v>-999</v>
      </c>
      <c r="AF8" t="s">
        <v>96</v>
      </c>
    </row>
    <row r="9" spans="1:32" ht="13.5">
      <c r="A9">
        <v>8</v>
      </c>
      <c r="B9" t="s">
        <v>8</v>
      </c>
      <c r="C9" t="s">
        <v>97</v>
      </c>
      <c r="D9" t="s">
        <v>98</v>
      </c>
      <c r="E9">
        <v>105.97792</v>
      </c>
      <c r="F9">
        <v>-11.33639</v>
      </c>
      <c r="G9">
        <v>859.971</v>
      </c>
      <c r="H9">
        <v>657.186</v>
      </c>
      <c r="J9" s="13">
        <v>0.05521</v>
      </c>
      <c r="K9" s="13">
        <f t="shared" si="0"/>
        <v>0.06205604000000001</v>
      </c>
      <c r="L9" s="13">
        <v>0.03916</v>
      </c>
      <c r="M9" s="13">
        <v>0.4064</v>
      </c>
      <c r="N9" s="13">
        <f t="shared" si="1"/>
        <v>0.4580128</v>
      </c>
      <c r="O9" s="13">
        <v>0.03113</v>
      </c>
      <c r="P9" s="13">
        <v>0.3901</v>
      </c>
      <c r="Q9" s="13">
        <f t="shared" si="2"/>
        <v>0.4458843</v>
      </c>
      <c r="R9" s="13">
        <v>0.0663</v>
      </c>
      <c r="S9" s="13">
        <v>1.953</v>
      </c>
      <c r="T9" s="14">
        <f t="shared" si="3"/>
        <v>2.410002</v>
      </c>
      <c r="U9" s="13">
        <v>0.1481</v>
      </c>
      <c r="V9" s="8"/>
      <c r="W9" s="8">
        <f t="shared" si="4"/>
        <v>0</v>
      </c>
      <c r="X9" s="8"/>
      <c r="Y9">
        <v>-9</v>
      </c>
      <c r="Z9">
        <v>15.87</v>
      </c>
      <c r="AA9">
        <v>14.95</v>
      </c>
      <c r="AB9">
        <v>-9</v>
      </c>
      <c r="AC9">
        <v>14.39</v>
      </c>
      <c r="AD9">
        <v>-9</v>
      </c>
      <c r="AE9">
        <v>-999</v>
      </c>
      <c r="AF9" t="s">
        <v>99</v>
      </c>
    </row>
    <row r="10" spans="1:32" ht="13.5">
      <c r="A10">
        <v>9</v>
      </c>
      <c r="B10" t="s">
        <v>8</v>
      </c>
      <c r="C10" t="s">
        <v>100</v>
      </c>
      <c r="D10" t="s">
        <v>101</v>
      </c>
      <c r="E10">
        <v>105.97914</v>
      </c>
      <c r="F10">
        <v>-11.42072</v>
      </c>
      <c r="G10">
        <v>1333.694</v>
      </c>
      <c r="H10">
        <v>477.878</v>
      </c>
      <c r="J10" s="13">
        <v>1.151</v>
      </c>
      <c r="K10" s="13">
        <f t="shared" si="0"/>
        <v>1.293724</v>
      </c>
      <c r="L10" s="13">
        <v>0.05464</v>
      </c>
      <c r="M10" s="13">
        <v>0.813</v>
      </c>
      <c r="N10" s="13">
        <f t="shared" si="1"/>
        <v>0.9162509999999999</v>
      </c>
      <c r="O10" s="13">
        <v>0.04328</v>
      </c>
      <c r="P10" s="13">
        <v>0.5487</v>
      </c>
      <c r="Q10" s="13">
        <f t="shared" si="2"/>
        <v>0.6271641</v>
      </c>
      <c r="R10" s="13">
        <v>0.03941</v>
      </c>
      <c r="S10" s="13">
        <v>0.5725</v>
      </c>
      <c r="T10" s="14">
        <f t="shared" si="3"/>
        <v>0.706465</v>
      </c>
      <c r="U10" s="13">
        <v>0.06361</v>
      </c>
      <c r="V10" s="8"/>
      <c r="W10" s="8">
        <f t="shared" si="4"/>
        <v>0</v>
      </c>
      <c r="X10" s="8"/>
      <c r="Y10">
        <v>-9</v>
      </c>
      <c r="Z10">
        <v>20.35</v>
      </c>
      <c r="AA10">
        <v>18.77</v>
      </c>
      <c r="AB10">
        <v>-9</v>
      </c>
      <c r="AC10">
        <v>16.15</v>
      </c>
      <c r="AD10">
        <v>-9</v>
      </c>
      <c r="AE10">
        <v>4</v>
      </c>
      <c r="AF10" t="s">
        <v>102</v>
      </c>
    </row>
    <row r="11" spans="1:32" ht="13.5">
      <c r="A11">
        <v>10</v>
      </c>
      <c r="B11" t="s">
        <v>8</v>
      </c>
      <c r="C11" t="s">
        <v>103</v>
      </c>
      <c r="D11" t="s">
        <v>104</v>
      </c>
      <c r="E11">
        <v>105.98208</v>
      </c>
      <c r="F11">
        <v>-11.49222</v>
      </c>
      <c r="G11">
        <v>1729.162</v>
      </c>
      <c r="H11">
        <v>313.863</v>
      </c>
      <c r="J11" s="13"/>
      <c r="K11" s="13">
        <f t="shared" si="0"/>
        <v>0</v>
      </c>
      <c r="L11" s="13"/>
      <c r="M11" s="13">
        <v>2.793</v>
      </c>
      <c r="N11" s="13">
        <f t="shared" si="1"/>
        <v>3.147711</v>
      </c>
      <c r="O11" s="13">
        <v>0.0802</v>
      </c>
      <c r="P11" s="13"/>
      <c r="Q11" s="13">
        <f t="shared" si="2"/>
        <v>0</v>
      </c>
      <c r="R11" s="13"/>
      <c r="S11" s="13">
        <v>0.9738</v>
      </c>
      <c r="T11" s="14">
        <f t="shared" si="3"/>
        <v>1.2016692</v>
      </c>
      <c r="U11" s="13">
        <v>0.05715</v>
      </c>
      <c r="V11" s="8"/>
      <c r="W11" s="8">
        <f t="shared" si="4"/>
        <v>0</v>
      </c>
      <c r="X11" s="8"/>
      <c r="Y11">
        <v>-9</v>
      </c>
      <c r="Z11">
        <v>-9</v>
      </c>
      <c r="AA11">
        <v>-9</v>
      </c>
      <c r="AB11">
        <v>14.9</v>
      </c>
      <c r="AC11">
        <v>-9</v>
      </c>
      <c r="AD11">
        <v>30.72</v>
      </c>
      <c r="AE11">
        <v>-999</v>
      </c>
      <c r="AF11" t="s">
        <v>105</v>
      </c>
    </row>
    <row r="12" spans="1:32" ht="13.5">
      <c r="A12">
        <v>11</v>
      </c>
      <c r="B12" t="s">
        <v>8</v>
      </c>
      <c r="C12" t="s">
        <v>106</v>
      </c>
      <c r="D12" t="s">
        <v>107</v>
      </c>
      <c r="E12">
        <v>105.98802</v>
      </c>
      <c r="F12">
        <v>-11.40909</v>
      </c>
      <c r="G12">
        <v>1250.398</v>
      </c>
      <c r="H12">
        <v>452.347</v>
      </c>
      <c r="J12" s="13">
        <v>1.401</v>
      </c>
      <c r="K12" s="13">
        <f t="shared" si="0"/>
        <v>1.5747240000000002</v>
      </c>
      <c r="L12" s="13">
        <v>0.06066</v>
      </c>
      <c r="M12" s="13">
        <v>1.27</v>
      </c>
      <c r="N12" s="13">
        <f t="shared" si="1"/>
        <v>1.43129</v>
      </c>
      <c r="O12" s="13">
        <v>0.0543</v>
      </c>
      <c r="P12" s="13">
        <v>1.223</v>
      </c>
      <c r="Q12" s="13">
        <f t="shared" si="2"/>
        <v>1.3978890000000002</v>
      </c>
      <c r="R12" s="13">
        <v>0.05613</v>
      </c>
      <c r="S12" s="13">
        <v>1.273</v>
      </c>
      <c r="T12" s="14">
        <f t="shared" si="3"/>
        <v>1.570882</v>
      </c>
      <c r="U12" s="13">
        <v>0.0694</v>
      </c>
      <c r="V12" s="8"/>
      <c r="W12" s="8">
        <f t="shared" si="4"/>
        <v>0</v>
      </c>
      <c r="X12" s="8"/>
      <c r="Y12">
        <v>-9</v>
      </c>
      <c r="Z12">
        <v>20.76</v>
      </c>
      <c r="AA12">
        <v>19.14</v>
      </c>
      <c r="AB12">
        <v>-9</v>
      </c>
      <c r="AC12">
        <v>16.48</v>
      </c>
      <c r="AD12">
        <v>-9</v>
      </c>
      <c r="AE12">
        <v>6</v>
      </c>
      <c r="AF12" t="s">
        <v>108</v>
      </c>
    </row>
    <row r="13" spans="1:32" ht="13.5">
      <c r="A13">
        <v>12</v>
      </c>
      <c r="B13" t="s">
        <v>8</v>
      </c>
      <c r="C13" t="s">
        <v>109</v>
      </c>
      <c r="D13" t="s">
        <v>110</v>
      </c>
      <c r="E13">
        <v>106.00533</v>
      </c>
      <c r="F13">
        <v>-11.37617</v>
      </c>
      <c r="G13">
        <v>1030.055</v>
      </c>
      <c r="H13">
        <v>421.719</v>
      </c>
      <c r="J13" s="13">
        <v>1.609</v>
      </c>
      <c r="K13" s="13">
        <f t="shared" si="0"/>
        <v>1.8085160000000002</v>
      </c>
      <c r="L13" s="13">
        <v>0.06548</v>
      </c>
      <c r="M13" s="13">
        <v>1.364</v>
      </c>
      <c r="N13" s="13">
        <f t="shared" si="1"/>
        <v>1.537228</v>
      </c>
      <c r="O13" s="13">
        <v>0.05634</v>
      </c>
      <c r="P13" s="13">
        <v>1.328</v>
      </c>
      <c r="Q13" s="13">
        <f t="shared" si="2"/>
        <v>1.5179040000000001</v>
      </c>
      <c r="R13" s="13">
        <v>0.06751</v>
      </c>
      <c r="S13" s="13">
        <v>1.467</v>
      </c>
      <c r="T13" s="14">
        <f t="shared" si="3"/>
        <v>1.810278</v>
      </c>
      <c r="U13" s="13">
        <v>0.1214</v>
      </c>
      <c r="V13" s="8"/>
      <c r="W13" s="8">
        <f t="shared" si="4"/>
        <v>0</v>
      </c>
      <c r="X13" s="8"/>
      <c r="Y13">
        <v>-9</v>
      </c>
      <c r="Z13">
        <v>-9</v>
      </c>
      <c r="AA13">
        <v>-9</v>
      </c>
      <c r="AB13">
        <v>-9</v>
      </c>
      <c r="AC13">
        <v>-9</v>
      </c>
      <c r="AD13">
        <v>-9</v>
      </c>
      <c r="AE13">
        <v>-999</v>
      </c>
      <c r="AF13" t="s">
        <v>111</v>
      </c>
    </row>
    <row r="14" spans="1:32" ht="13.5">
      <c r="A14">
        <v>13</v>
      </c>
      <c r="B14" t="s">
        <v>8</v>
      </c>
      <c r="C14" t="s">
        <v>112</v>
      </c>
      <c r="D14" t="s">
        <v>113</v>
      </c>
      <c r="E14">
        <v>106.00583</v>
      </c>
      <c r="F14">
        <v>-11.39306</v>
      </c>
      <c r="G14">
        <v>1123.5</v>
      </c>
      <c r="H14">
        <v>385.5</v>
      </c>
      <c r="I14" t="s">
        <v>52</v>
      </c>
      <c r="J14" s="13">
        <v>42.1</v>
      </c>
      <c r="K14" s="13">
        <f t="shared" si="0"/>
        <v>47.32040000000001</v>
      </c>
      <c r="L14" s="13">
        <v>0.3515</v>
      </c>
      <c r="M14" s="13">
        <v>37.5</v>
      </c>
      <c r="N14" s="13">
        <f t="shared" si="1"/>
        <v>42.2625</v>
      </c>
      <c r="O14" s="13">
        <v>0.3035</v>
      </c>
      <c r="P14" s="13">
        <v>38.04</v>
      </c>
      <c r="Q14" s="13">
        <f t="shared" si="2"/>
        <v>43.47972</v>
      </c>
      <c r="R14" s="13">
        <v>0.5503</v>
      </c>
      <c r="S14" s="13">
        <v>40.45</v>
      </c>
      <c r="T14" s="14">
        <f t="shared" si="3"/>
        <v>49.9153</v>
      </c>
      <c r="U14" s="13">
        <v>1.309</v>
      </c>
      <c r="V14" s="8"/>
      <c r="W14" s="8">
        <f t="shared" si="4"/>
        <v>0</v>
      </c>
      <c r="X14" s="8"/>
      <c r="Y14">
        <v>-9</v>
      </c>
      <c r="Z14">
        <v>-9</v>
      </c>
      <c r="AA14">
        <v>-9</v>
      </c>
      <c r="AB14">
        <v>12.6</v>
      </c>
      <c r="AC14">
        <v>-9</v>
      </c>
      <c r="AD14">
        <v>31</v>
      </c>
      <c r="AE14">
        <v>-999</v>
      </c>
      <c r="AF14" t="s">
        <v>114</v>
      </c>
    </row>
    <row r="15" spans="1:32" ht="13.5">
      <c r="A15">
        <v>14</v>
      </c>
      <c r="B15" t="s">
        <v>8</v>
      </c>
      <c r="C15" t="s">
        <v>115</v>
      </c>
      <c r="D15" t="s">
        <v>116</v>
      </c>
      <c r="E15">
        <v>106.00976</v>
      </c>
      <c r="F15">
        <v>-11.42759</v>
      </c>
      <c r="G15">
        <v>1310.5</v>
      </c>
      <c r="H15">
        <v>294</v>
      </c>
      <c r="I15" t="s">
        <v>52</v>
      </c>
      <c r="J15" s="13">
        <v>91.14</v>
      </c>
      <c r="K15" s="13">
        <f t="shared" si="0"/>
        <v>102.44136000000002</v>
      </c>
      <c r="L15" s="13">
        <v>0.5497</v>
      </c>
      <c r="M15" s="13">
        <v>119.2</v>
      </c>
      <c r="N15" s="13">
        <f t="shared" si="1"/>
        <v>134.3384</v>
      </c>
      <c r="O15" s="13">
        <v>0.5827</v>
      </c>
      <c r="P15" s="13">
        <v>181.2</v>
      </c>
      <c r="Q15" s="13">
        <f t="shared" si="2"/>
        <v>207.11159999999998</v>
      </c>
      <c r="R15" s="13">
        <v>0.7548</v>
      </c>
      <c r="S15" s="13">
        <v>204.1</v>
      </c>
      <c r="T15" s="14">
        <f t="shared" si="3"/>
        <v>251.8594</v>
      </c>
      <c r="U15" s="13">
        <v>6.065</v>
      </c>
      <c r="V15" s="8"/>
      <c r="W15" s="8">
        <f t="shared" si="4"/>
        <v>0</v>
      </c>
      <c r="X15" s="8"/>
      <c r="Y15">
        <v>10.25</v>
      </c>
      <c r="Z15">
        <v>10.6</v>
      </c>
      <c r="AA15">
        <v>10.45</v>
      </c>
      <c r="AB15">
        <v>10.8</v>
      </c>
      <c r="AC15">
        <v>-9</v>
      </c>
      <c r="AD15">
        <v>-9</v>
      </c>
      <c r="AE15">
        <v>-999</v>
      </c>
      <c r="AF15" t="s">
        <v>117</v>
      </c>
    </row>
    <row r="16" spans="1:32" ht="13.5">
      <c r="A16">
        <v>15</v>
      </c>
      <c r="B16" t="s">
        <v>8</v>
      </c>
      <c r="C16" t="s">
        <v>118</v>
      </c>
      <c r="D16" t="s">
        <v>119</v>
      </c>
      <c r="E16">
        <v>106.0121</v>
      </c>
      <c r="F16">
        <v>-11.39376</v>
      </c>
      <c r="G16">
        <v>1116.5</v>
      </c>
      <c r="H16">
        <v>350.5</v>
      </c>
      <c r="I16" t="s">
        <v>52</v>
      </c>
      <c r="J16" s="13">
        <v>10.07</v>
      </c>
      <c r="K16" s="13">
        <f t="shared" si="0"/>
        <v>11.318680000000002</v>
      </c>
      <c r="L16" s="13">
        <v>0.1845</v>
      </c>
      <c r="M16" s="13">
        <v>9.495</v>
      </c>
      <c r="N16" s="13">
        <f t="shared" si="1"/>
        <v>10.700864999999999</v>
      </c>
      <c r="O16" s="13">
        <v>0.16</v>
      </c>
      <c r="P16" s="13">
        <v>9.221</v>
      </c>
      <c r="Q16" s="13">
        <f t="shared" si="2"/>
        <v>10.539603</v>
      </c>
      <c r="R16" s="13">
        <v>0.3284</v>
      </c>
      <c r="S16" s="13">
        <v>11.17</v>
      </c>
      <c r="T16" s="14">
        <f t="shared" si="3"/>
        <v>13.78378</v>
      </c>
      <c r="U16" s="13">
        <v>0.9804</v>
      </c>
      <c r="V16" s="8"/>
      <c r="W16" s="8">
        <f t="shared" si="4"/>
        <v>0</v>
      </c>
      <c r="X16" s="8"/>
      <c r="Y16">
        <v>-9</v>
      </c>
      <c r="Z16">
        <v>20.68</v>
      </c>
      <c r="AA16">
        <v>19.01</v>
      </c>
      <c r="AB16">
        <v>-9</v>
      </c>
      <c r="AC16">
        <v>16.33</v>
      </c>
      <c r="AD16">
        <v>-9</v>
      </c>
      <c r="AE16">
        <v>8</v>
      </c>
      <c r="AF16" t="s">
        <v>120</v>
      </c>
    </row>
    <row r="17" spans="1:32" ht="13.5">
      <c r="A17">
        <v>16</v>
      </c>
      <c r="B17" t="s">
        <v>8</v>
      </c>
      <c r="C17" t="s">
        <v>118</v>
      </c>
      <c r="D17" t="s">
        <v>119</v>
      </c>
      <c r="E17">
        <v>106.0121</v>
      </c>
      <c r="F17">
        <v>-11.39376</v>
      </c>
      <c r="G17">
        <v>1119.16</v>
      </c>
      <c r="H17">
        <v>351.5</v>
      </c>
      <c r="I17" t="s">
        <v>53</v>
      </c>
      <c r="J17" s="13">
        <v>10.07</v>
      </c>
      <c r="K17" s="13">
        <f t="shared" si="0"/>
        <v>11.318680000000002</v>
      </c>
      <c r="L17" s="13">
        <v>0.1845</v>
      </c>
      <c r="M17" s="13">
        <v>9.495</v>
      </c>
      <c r="N17" s="13">
        <f t="shared" si="1"/>
        <v>10.700864999999999</v>
      </c>
      <c r="O17" s="13">
        <v>0.16</v>
      </c>
      <c r="P17" s="13">
        <v>9.221</v>
      </c>
      <c r="Q17" s="13">
        <f t="shared" si="2"/>
        <v>10.539603</v>
      </c>
      <c r="R17" s="13">
        <v>0.3284</v>
      </c>
      <c r="S17" s="13">
        <v>11.17</v>
      </c>
      <c r="T17" s="14">
        <f t="shared" si="3"/>
        <v>13.78378</v>
      </c>
      <c r="U17" s="13">
        <v>0.9804</v>
      </c>
      <c r="V17" s="8"/>
      <c r="W17" s="8">
        <f t="shared" si="4"/>
        <v>0</v>
      </c>
      <c r="X17" s="8"/>
      <c r="Y17">
        <v>-9</v>
      </c>
      <c r="Z17">
        <v>-9</v>
      </c>
      <c r="AA17">
        <v>-9</v>
      </c>
      <c r="AB17">
        <v>-9</v>
      </c>
      <c r="AC17">
        <v>-9</v>
      </c>
      <c r="AD17">
        <v>-9</v>
      </c>
      <c r="AE17">
        <v>1</v>
      </c>
      <c r="AF17" t="s">
        <v>121</v>
      </c>
    </row>
    <row r="18" spans="1:32" ht="13.5">
      <c r="A18">
        <v>17</v>
      </c>
      <c r="B18" t="s">
        <v>8</v>
      </c>
      <c r="C18" t="s">
        <v>122</v>
      </c>
      <c r="D18" t="s">
        <v>123</v>
      </c>
      <c r="E18">
        <v>106.01287</v>
      </c>
      <c r="F18">
        <v>-11.39735</v>
      </c>
      <c r="G18">
        <v>1132.5</v>
      </c>
      <c r="H18">
        <v>338.5</v>
      </c>
      <c r="I18" t="s">
        <v>52</v>
      </c>
      <c r="J18" s="13">
        <v>3.552</v>
      </c>
      <c r="K18" s="13">
        <f t="shared" si="0"/>
        <v>3.9924480000000004</v>
      </c>
      <c r="L18" s="13">
        <v>0.1134</v>
      </c>
      <c r="M18" s="13">
        <v>3.163</v>
      </c>
      <c r="N18" s="13">
        <f t="shared" si="1"/>
        <v>3.564701</v>
      </c>
      <c r="O18" s="13">
        <v>0.08982</v>
      </c>
      <c r="P18" s="13">
        <v>38.04</v>
      </c>
      <c r="Q18" s="13">
        <f t="shared" si="2"/>
        <v>43.47972</v>
      </c>
      <c r="R18" s="13">
        <v>0.5503</v>
      </c>
      <c r="S18" s="13">
        <v>6.677</v>
      </c>
      <c r="T18" s="14">
        <f t="shared" si="3"/>
        <v>8.239417999999999</v>
      </c>
      <c r="U18" s="13">
        <v>0.8377</v>
      </c>
      <c r="V18" s="8"/>
      <c r="W18" s="8">
        <f t="shared" si="4"/>
        <v>0</v>
      </c>
      <c r="X18" s="8"/>
      <c r="Y18">
        <v>-9</v>
      </c>
      <c r="Z18">
        <v>-9</v>
      </c>
      <c r="AA18">
        <v>20.18</v>
      </c>
      <c r="AB18">
        <v>-9</v>
      </c>
      <c r="AC18">
        <v>17.4</v>
      </c>
      <c r="AD18">
        <v>-9</v>
      </c>
      <c r="AE18">
        <v>72</v>
      </c>
      <c r="AF18" t="s">
        <v>124</v>
      </c>
    </row>
    <row r="19" spans="1:32" ht="13.5">
      <c r="A19">
        <v>18</v>
      </c>
      <c r="B19" t="s">
        <v>8</v>
      </c>
      <c r="C19" t="s">
        <v>122</v>
      </c>
      <c r="D19" t="s">
        <v>125</v>
      </c>
      <c r="E19">
        <v>106.01292</v>
      </c>
      <c r="F19">
        <v>-11.391</v>
      </c>
      <c r="G19">
        <v>1099</v>
      </c>
      <c r="H19">
        <v>350.5</v>
      </c>
      <c r="I19" t="s">
        <v>52</v>
      </c>
      <c r="J19" s="13">
        <v>32.79</v>
      </c>
      <c r="K19" s="13">
        <f t="shared" si="0"/>
        <v>36.85596</v>
      </c>
      <c r="L19" s="13">
        <v>0.3418</v>
      </c>
      <c r="M19" s="13">
        <v>30</v>
      </c>
      <c r="N19" s="13">
        <f t="shared" si="1"/>
        <v>33.81</v>
      </c>
      <c r="O19" s="13">
        <v>0.284</v>
      </c>
      <c r="P19" s="13">
        <v>30.75</v>
      </c>
      <c r="Q19" s="13">
        <f t="shared" si="2"/>
        <v>35.14725</v>
      </c>
      <c r="R19" s="13">
        <v>0.7816</v>
      </c>
      <c r="S19" s="13">
        <v>35.73</v>
      </c>
      <c r="T19" s="14">
        <f t="shared" si="3"/>
        <v>44.090819999999994</v>
      </c>
      <c r="U19" s="13">
        <v>1.934</v>
      </c>
      <c r="V19" s="8"/>
      <c r="W19" s="8">
        <f t="shared" si="4"/>
        <v>0</v>
      </c>
      <c r="X19" s="8"/>
      <c r="Y19">
        <v>-9</v>
      </c>
      <c r="Z19">
        <v>12.92</v>
      </c>
      <c r="AA19">
        <v>11.53</v>
      </c>
      <c r="AB19">
        <v>-9</v>
      </c>
      <c r="AC19">
        <v>10.71</v>
      </c>
      <c r="AD19">
        <v>-9</v>
      </c>
      <c r="AE19">
        <v>-999</v>
      </c>
      <c r="AF19" t="s">
        <v>111</v>
      </c>
    </row>
    <row r="20" spans="1:32" ht="13.5">
      <c r="A20">
        <v>19</v>
      </c>
      <c r="B20" t="s">
        <v>8</v>
      </c>
      <c r="C20" t="s">
        <v>126</v>
      </c>
      <c r="D20" t="s">
        <v>127</v>
      </c>
      <c r="E20">
        <v>106.0164</v>
      </c>
      <c r="F20">
        <v>-11.43605</v>
      </c>
      <c r="G20">
        <v>1345</v>
      </c>
      <c r="H20">
        <v>240</v>
      </c>
      <c r="I20" t="s">
        <v>53</v>
      </c>
      <c r="J20" s="13">
        <v>32.79</v>
      </c>
      <c r="K20" s="13">
        <f t="shared" si="0"/>
        <v>36.85596</v>
      </c>
      <c r="L20" s="13">
        <v>0.3418</v>
      </c>
      <c r="M20" s="13">
        <v>30</v>
      </c>
      <c r="N20" s="13">
        <f t="shared" si="1"/>
        <v>33.81</v>
      </c>
      <c r="O20" s="13">
        <v>0.284</v>
      </c>
      <c r="P20" s="13">
        <v>30.75</v>
      </c>
      <c r="Q20" s="13">
        <f t="shared" si="2"/>
        <v>35.14725</v>
      </c>
      <c r="R20" s="13">
        <v>0.7816</v>
      </c>
      <c r="S20" s="13">
        <v>35.73</v>
      </c>
      <c r="T20" s="14">
        <f t="shared" si="3"/>
        <v>44.090819999999994</v>
      </c>
      <c r="U20" s="13">
        <v>1.934</v>
      </c>
      <c r="V20" s="8"/>
      <c r="W20" s="8">
        <f t="shared" si="4"/>
        <v>0</v>
      </c>
      <c r="X20" s="8"/>
      <c r="Y20">
        <v>9.45</v>
      </c>
      <c r="Z20">
        <v>10.05</v>
      </c>
      <c r="AA20">
        <v>9.93</v>
      </c>
      <c r="AB20">
        <v>9.78</v>
      </c>
      <c r="AC20">
        <v>-9</v>
      </c>
      <c r="AD20">
        <v>-9</v>
      </c>
      <c r="AE20">
        <v>-999</v>
      </c>
      <c r="AF20" t="s">
        <v>128</v>
      </c>
    </row>
    <row r="21" spans="1:32" ht="13.5">
      <c r="A21">
        <v>20</v>
      </c>
      <c r="B21" t="s">
        <v>8</v>
      </c>
      <c r="C21" t="s">
        <v>129</v>
      </c>
      <c r="D21" t="s">
        <v>130</v>
      </c>
      <c r="E21">
        <v>106.01778</v>
      </c>
      <c r="F21">
        <v>-11.3988</v>
      </c>
      <c r="G21">
        <v>1133</v>
      </c>
      <c r="H21">
        <v>306</v>
      </c>
      <c r="I21" t="s">
        <v>53</v>
      </c>
      <c r="J21" s="13">
        <v>34.26</v>
      </c>
      <c r="K21" s="13">
        <f t="shared" si="0"/>
        <v>38.50824</v>
      </c>
      <c r="L21" s="13">
        <v>0.3123</v>
      </c>
      <c r="M21" s="13">
        <v>23.02</v>
      </c>
      <c r="N21" s="13">
        <f t="shared" si="1"/>
        <v>25.94354</v>
      </c>
      <c r="O21" s="13">
        <v>0.2348</v>
      </c>
      <c r="P21" s="13">
        <v>13.85</v>
      </c>
      <c r="Q21" s="13">
        <f t="shared" si="2"/>
        <v>15.83055</v>
      </c>
      <c r="R21" s="13">
        <v>0.182</v>
      </c>
      <c r="S21" s="13">
        <v>7.315</v>
      </c>
      <c r="T21" s="14">
        <f t="shared" si="3"/>
        <v>9.02671</v>
      </c>
      <c r="U21" s="13">
        <v>0.1345</v>
      </c>
      <c r="V21" s="8"/>
      <c r="W21" s="8">
        <f t="shared" si="4"/>
        <v>0</v>
      </c>
      <c r="X21" s="8"/>
      <c r="Y21">
        <v>-9</v>
      </c>
      <c r="Z21">
        <v>20.9</v>
      </c>
      <c r="AA21">
        <v>19.62</v>
      </c>
      <c r="AB21">
        <v>-9</v>
      </c>
      <c r="AC21">
        <v>16.72</v>
      </c>
      <c r="AD21">
        <v>-9</v>
      </c>
      <c r="AE21">
        <v>168</v>
      </c>
      <c r="AF21" t="s">
        <v>131</v>
      </c>
    </row>
    <row r="22" spans="1:32" ht="13.5">
      <c r="A22">
        <v>21</v>
      </c>
      <c r="B22" t="s">
        <v>8</v>
      </c>
      <c r="C22" t="s">
        <v>132</v>
      </c>
      <c r="D22" t="s">
        <v>133</v>
      </c>
      <c r="E22">
        <v>106.01915</v>
      </c>
      <c r="F22">
        <v>-11.43196</v>
      </c>
      <c r="G22">
        <v>1315</v>
      </c>
      <c r="H22">
        <v>233</v>
      </c>
      <c r="I22" t="s">
        <v>53</v>
      </c>
      <c r="J22" s="13">
        <v>2.382</v>
      </c>
      <c r="K22" s="13">
        <f t="shared" si="0"/>
        <v>2.6773680000000004</v>
      </c>
      <c r="L22" s="13">
        <v>0.07954</v>
      </c>
      <c r="M22" s="13">
        <v>2.327</v>
      </c>
      <c r="N22" s="13">
        <f t="shared" si="1"/>
        <v>2.622529</v>
      </c>
      <c r="O22" s="13">
        <v>0.07382</v>
      </c>
      <c r="P22" s="13">
        <v>2.057</v>
      </c>
      <c r="Q22" s="13">
        <f t="shared" si="2"/>
        <v>2.3511509999999998</v>
      </c>
      <c r="R22" s="13">
        <v>0.07273</v>
      </c>
      <c r="S22" s="13">
        <v>2.588</v>
      </c>
      <c r="T22" s="14">
        <f t="shared" si="3"/>
        <v>3.193592</v>
      </c>
      <c r="U22" s="13">
        <v>0.09068</v>
      </c>
      <c r="V22" s="8"/>
      <c r="W22" s="8">
        <f t="shared" si="4"/>
        <v>0</v>
      </c>
      <c r="X22" s="8"/>
      <c r="Y22">
        <v>-9</v>
      </c>
      <c r="Z22">
        <v>-9</v>
      </c>
      <c r="AA22">
        <v>-9</v>
      </c>
      <c r="AB22">
        <v>-9</v>
      </c>
      <c r="AC22">
        <v>-9</v>
      </c>
      <c r="AD22">
        <v>-9</v>
      </c>
      <c r="AE22">
        <v>1</v>
      </c>
      <c r="AF22" t="s">
        <v>134</v>
      </c>
    </row>
    <row r="23" spans="1:32" ht="13.5">
      <c r="A23">
        <v>22</v>
      </c>
      <c r="B23" t="s">
        <v>8</v>
      </c>
      <c r="C23" t="s">
        <v>0</v>
      </c>
      <c r="D23" t="s">
        <v>1</v>
      </c>
      <c r="E23">
        <v>106.0196</v>
      </c>
      <c r="F23">
        <v>-11.39438</v>
      </c>
      <c r="G23">
        <v>1104</v>
      </c>
      <c r="H23">
        <v>308</v>
      </c>
      <c r="I23" t="s">
        <v>53</v>
      </c>
      <c r="J23" s="13">
        <v>0.9642</v>
      </c>
      <c r="K23" s="13">
        <f t="shared" si="0"/>
        <v>1.0837608</v>
      </c>
      <c r="L23" s="13">
        <v>0.05003</v>
      </c>
      <c r="M23" s="13">
        <v>0.6638</v>
      </c>
      <c r="N23" s="13">
        <f t="shared" si="1"/>
        <v>0.7481026</v>
      </c>
      <c r="O23" s="13">
        <v>0.03934</v>
      </c>
      <c r="P23" s="13">
        <v>0.7388</v>
      </c>
      <c r="Q23" s="13">
        <f t="shared" si="2"/>
        <v>0.8444484</v>
      </c>
      <c r="R23" s="13">
        <v>0.05742</v>
      </c>
      <c r="S23" s="13">
        <v>0.0911</v>
      </c>
      <c r="T23" s="14">
        <f t="shared" si="3"/>
        <v>0.1124174</v>
      </c>
      <c r="U23" s="13">
        <v>0.06516</v>
      </c>
      <c r="V23" s="8"/>
      <c r="W23" s="8">
        <f t="shared" si="4"/>
        <v>0</v>
      </c>
      <c r="X23" s="8"/>
      <c r="Y23">
        <v>-9</v>
      </c>
      <c r="Z23">
        <v>-9</v>
      </c>
      <c r="AA23">
        <v>-9</v>
      </c>
      <c r="AB23">
        <v>-9</v>
      </c>
      <c r="AC23">
        <v>-9</v>
      </c>
      <c r="AD23">
        <v>-9</v>
      </c>
      <c r="AE23">
        <v>7</v>
      </c>
      <c r="AF23" t="s">
        <v>2</v>
      </c>
    </row>
    <row r="24" spans="1:32" ht="13.5">
      <c r="A24">
        <v>23</v>
      </c>
      <c r="B24" t="s">
        <v>8</v>
      </c>
      <c r="C24" t="s">
        <v>3</v>
      </c>
      <c r="D24" t="s">
        <v>15</v>
      </c>
      <c r="E24">
        <v>106.02164</v>
      </c>
      <c r="F24">
        <v>-11.38701</v>
      </c>
      <c r="G24">
        <v>1057</v>
      </c>
      <c r="H24">
        <v>310</v>
      </c>
      <c r="I24" t="s">
        <v>53</v>
      </c>
      <c r="J24" s="13">
        <v>5.39</v>
      </c>
      <c r="K24" s="13">
        <f t="shared" si="0"/>
        <v>6.05836</v>
      </c>
      <c r="L24" s="13">
        <v>0.1223</v>
      </c>
      <c r="M24" s="13">
        <v>4.984</v>
      </c>
      <c r="N24" s="13">
        <f t="shared" si="1"/>
        <v>5.616968</v>
      </c>
      <c r="O24" s="13">
        <v>0.1086</v>
      </c>
      <c r="P24" s="13">
        <v>4.237</v>
      </c>
      <c r="Q24" s="13">
        <f t="shared" si="2"/>
        <v>4.842891</v>
      </c>
      <c r="R24" s="13">
        <v>0.1871</v>
      </c>
      <c r="S24" s="13">
        <v>4.398</v>
      </c>
      <c r="T24" s="14">
        <f t="shared" si="3"/>
        <v>5.427131999999999</v>
      </c>
      <c r="U24" s="13">
        <v>0.4407</v>
      </c>
      <c r="V24" s="8"/>
      <c r="W24" s="8">
        <f t="shared" si="4"/>
        <v>0</v>
      </c>
      <c r="X24" s="8"/>
      <c r="Y24">
        <v>-9</v>
      </c>
      <c r="Z24">
        <v>-9</v>
      </c>
      <c r="AA24">
        <v>-9</v>
      </c>
      <c r="AB24">
        <v>-9</v>
      </c>
      <c r="AC24">
        <v>-9</v>
      </c>
      <c r="AD24">
        <v>-9</v>
      </c>
      <c r="AE24">
        <v>10</v>
      </c>
      <c r="AF24" t="s">
        <v>4</v>
      </c>
    </row>
    <row r="25" spans="1:32" ht="13.5">
      <c r="A25">
        <v>24</v>
      </c>
      <c r="B25" t="s">
        <v>8</v>
      </c>
      <c r="C25" t="s">
        <v>5</v>
      </c>
      <c r="D25" t="s">
        <v>6</v>
      </c>
      <c r="E25">
        <v>106.02472</v>
      </c>
      <c r="F25">
        <v>-11.39964</v>
      </c>
      <c r="G25">
        <v>1125</v>
      </c>
      <c r="H25">
        <v>268</v>
      </c>
      <c r="I25" t="s">
        <v>53</v>
      </c>
      <c r="J25" s="13">
        <v>6.695</v>
      </c>
      <c r="K25" s="13">
        <f t="shared" si="0"/>
        <v>7.525180000000001</v>
      </c>
      <c r="L25" s="13">
        <v>0.1345</v>
      </c>
      <c r="M25" s="13">
        <v>7.088</v>
      </c>
      <c r="N25" s="13">
        <f t="shared" si="1"/>
        <v>7.988176</v>
      </c>
      <c r="O25" s="13">
        <v>0.1285</v>
      </c>
      <c r="P25" s="13">
        <v>7.007</v>
      </c>
      <c r="Q25" s="13">
        <f t="shared" si="2"/>
        <v>8.009001</v>
      </c>
      <c r="R25" s="13">
        <v>0.1729</v>
      </c>
      <c r="S25" s="13">
        <v>8.611</v>
      </c>
      <c r="T25" s="14">
        <f t="shared" si="3"/>
        <v>10.625974000000001</v>
      </c>
      <c r="U25" s="13">
        <v>0.3132</v>
      </c>
      <c r="V25" s="8"/>
      <c r="W25" s="8">
        <f t="shared" si="4"/>
        <v>0</v>
      </c>
      <c r="X25" s="8"/>
      <c r="Y25">
        <v>-9</v>
      </c>
      <c r="Z25">
        <v>-9</v>
      </c>
      <c r="AA25">
        <v>-9</v>
      </c>
      <c r="AB25">
        <v>-9</v>
      </c>
      <c r="AC25">
        <v>-9</v>
      </c>
      <c r="AD25">
        <v>-9</v>
      </c>
      <c r="AE25">
        <v>5</v>
      </c>
      <c r="AF25" t="s">
        <v>7</v>
      </c>
    </row>
    <row r="26" spans="1:32" ht="13.5">
      <c r="A26">
        <v>25</v>
      </c>
      <c r="B26" t="s">
        <v>8</v>
      </c>
      <c r="C26" t="s">
        <v>64</v>
      </c>
      <c r="D26" t="s">
        <v>65</v>
      </c>
      <c r="E26">
        <v>106.02516</v>
      </c>
      <c r="F26">
        <v>-11.38767</v>
      </c>
      <c r="G26">
        <v>1054.5</v>
      </c>
      <c r="H26">
        <v>288.5</v>
      </c>
      <c r="I26" t="s">
        <v>52</v>
      </c>
      <c r="J26" s="13"/>
      <c r="K26" s="13">
        <f t="shared" si="0"/>
        <v>0</v>
      </c>
      <c r="L26" s="13"/>
      <c r="M26" s="13">
        <v>2.236</v>
      </c>
      <c r="N26" s="13">
        <f t="shared" si="1"/>
        <v>2.519972</v>
      </c>
      <c r="O26" s="13">
        <v>0.07468</v>
      </c>
      <c r="P26" s="13"/>
      <c r="Q26" s="13">
        <f t="shared" si="2"/>
        <v>0</v>
      </c>
      <c r="R26" s="13"/>
      <c r="S26" s="13">
        <v>3.242</v>
      </c>
      <c r="T26" s="14">
        <f t="shared" si="3"/>
        <v>4.000628</v>
      </c>
      <c r="U26" s="13">
        <v>0.1609</v>
      </c>
      <c r="V26" s="8"/>
      <c r="W26" s="8">
        <f t="shared" si="4"/>
        <v>0</v>
      </c>
      <c r="X26" s="8"/>
      <c r="Y26">
        <v>-9</v>
      </c>
      <c r="Z26">
        <v>-9</v>
      </c>
      <c r="AA26">
        <v>20.05</v>
      </c>
      <c r="AB26">
        <v>-9</v>
      </c>
      <c r="AC26">
        <v>17.31</v>
      </c>
      <c r="AD26">
        <v>-9</v>
      </c>
      <c r="AE26">
        <v>4</v>
      </c>
      <c r="AF26" t="s">
        <v>66</v>
      </c>
    </row>
    <row r="27" spans="1:32" ht="13.5">
      <c r="A27">
        <v>26</v>
      </c>
      <c r="B27" t="s">
        <v>8</v>
      </c>
      <c r="C27" t="s">
        <v>67</v>
      </c>
      <c r="D27" t="s">
        <v>68</v>
      </c>
      <c r="E27">
        <v>106.02685</v>
      </c>
      <c r="F27">
        <v>-11.39335</v>
      </c>
      <c r="G27">
        <v>1083.5</v>
      </c>
      <c r="H27">
        <v>270.5</v>
      </c>
      <c r="I27" t="s">
        <v>52</v>
      </c>
      <c r="J27" s="13"/>
      <c r="K27" s="13">
        <f t="shared" si="0"/>
        <v>0</v>
      </c>
      <c r="L27" s="13"/>
      <c r="M27" s="13">
        <v>1.796</v>
      </c>
      <c r="N27" s="13">
        <f t="shared" si="1"/>
        <v>2.024092</v>
      </c>
      <c r="O27" s="13">
        <v>0.06483</v>
      </c>
      <c r="P27" s="13"/>
      <c r="Q27" s="13">
        <f t="shared" si="2"/>
        <v>0</v>
      </c>
      <c r="R27" s="13"/>
      <c r="S27" s="13">
        <v>1.018</v>
      </c>
      <c r="T27" s="14">
        <f t="shared" si="3"/>
        <v>1.256212</v>
      </c>
      <c r="U27" s="13">
        <v>0.1709</v>
      </c>
      <c r="V27" s="8"/>
      <c r="W27" s="8">
        <f t="shared" si="4"/>
        <v>0</v>
      </c>
      <c r="X27" s="8"/>
      <c r="Y27">
        <v>-9</v>
      </c>
      <c r="Z27">
        <v>-9</v>
      </c>
      <c r="AA27">
        <v>20.58</v>
      </c>
      <c r="AB27">
        <v>-9</v>
      </c>
      <c r="AC27">
        <v>16.84</v>
      </c>
      <c r="AD27">
        <v>-9</v>
      </c>
      <c r="AE27">
        <v>318</v>
      </c>
      <c r="AF27" t="s">
        <v>69</v>
      </c>
    </row>
    <row r="28" spans="1:32" ht="13.5">
      <c r="A28">
        <v>27</v>
      </c>
      <c r="B28" t="s">
        <v>8</v>
      </c>
      <c r="C28" t="s">
        <v>70</v>
      </c>
      <c r="D28" t="s">
        <v>71</v>
      </c>
      <c r="E28">
        <v>106.02727</v>
      </c>
      <c r="F28">
        <v>-11.31245</v>
      </c>
      <c r="G28">
        <v>626.93</v>
      </c>
      <c r="H28">
        <v>434.668</v>
      </c>
      <c r="I28" t="s">
        <v>51</v>
      </c>
      <c r="J28" s="13"/>
      <c r="K28" s="13">
        <f t="shared" si="0"/>
        <v>0</v>
      </c>
      <c r="L28" s="13"/>
      <c r="M28" s="13">
        <v>4.6</v>
      </c>
      <c r="N28" s="13">
        <f t="shared" si="1"/>
        <v>5.1842</v>
      </c>
      <c r="O28" s="13">
        <v>0.235</v>
      </c>
      <c r="P28" s="13"/>
      <c r="Q28" s="13">
        <f t="shared" si="2"/>
        <v>0</v>
      </c>
      <c r="R28" s="13"/>
      <c r="S28" s="13">
        <v>28.7</v>
      </c>
      <c r="T28" s="14">
        <f t="shared" si="3"/>
        <v>35.4158</v>
      </c>
      <c r="U28" s="13">
        <v>1.6</v>
      </c>
      <c r="V28" s="8"/>
      <c r="W28" s="8">
        <f t="shared" si="4"/>
        <v>0</v>
      </c>
      <c r="X28" s="8"/>
      <c r="Y28">
        <v>11.41</v>
      </c>
      <c r="Z28">
        <v>11.55</v>
      </c>
      <c r="AA28">
        <v>11.01</v>
      </c>
      <c r="AB28">
        <v>10.42</v>
      </c>
      <c r="AC28">
        <v>-9</v>
      </c>
      <c r="AD28">
        <v>-9</v>
      </c>
      <c r="AE28">
        <v>-999</v>
      </c>
      <c r="AF28" t="s">
        <v>72</v>
      </c>
    </row>
    <row r="29" spans="1:32" ht="13.5">
      <c r="A29">
        <v>28</v>
      </c>
      <c r="B29" t="s">
        <v>8</v>
      </c>
      <c r="C29" t="s">
        <v>73</v>
      </c>
      <c r="D29" t="s">
        <v>65</v>
      </c>
      <c r="E29">
        <v>106.02736</v>
      </c>
      <c r="F29">
        <v>-11.38788</v>
      </c>
      <c r="G29">
        <v>1051.094</v>
      </c>
      <c r="H29">
        <v>278.558</v>
      </c>
      <c r="J29" s="13"/>
      <c r="K29" s="13">
        <f t="shared" si="0"/>
        <v>0</v>
      </c>
      <c r="L29" s="13"/>
      <c r="M29" s="13">
        <v>2.937</v>
      </c>
      <c r="N29" s="13">
        <f t="shared" si="1"/>
        <v>3.309999</v>
      </c>
      <c r="O29" s="13">
        <v>0.09505</v>
      </c>
      <c r="P29" s="13"/>
      <c r="Q29" s="13">
        <f t="shared" si="2"/>
        <v>0</v>
      </c>
      <c r="R29" s="13"/>
      <c r="S29" s="13">
        <v>3.191</v>
      </c>
      <c r="T29" s="14">
        <f t="shared" si="3"/>
        <v>3.9376939999999996</v>
      </c>
      <c r="U29" s="13">
        <v>0.3315</v>
      </c>
      <c r="V29" s="8"/>
      <c r="W29" s="8">
        <f t="shared" si="4"/>
        <v>0</v>
      </c>
      <c r="X29" s="8"/>
      <c r="Y29">
        <v>-9</v>
      </c>
      <c r="Z29">
        <v>19.7</v>
      </c>
      <c r="AA29">
        <v>18.08</v>
      </c>
      <c r="AB29">
        <v>-9</v>
      </c>
      <c r="AC29">
        <v>15.74</v>
      </c>
      <c r="AD29">
        <v>-9</v>
      </c>
      <c r="AE29">
        <v>33</v>
      </c>
      <c r="AF29" t="s">
        <v>74</v>
      </c>
    </row>
    <row r="30" spans="1:32" ht="13.5">
      <c r="A30">
        <v>29</v>
      </c>
      <c r="B30" t="s">
        <v>8</v>
      </c>
      <c r="C30" t="s">
        <v>75</v>
      </c>
      <c r="D30" t="s">
        <v>76</v>
      </c>
      <c r="E30">
        <v>106.03348</v>
      </c>
      <c r="F30">
        <v>-11.39854</v>
      </c>
      <c r="G30">
        <v>1099.462</v>
      </c>
      <c r="H30" s="3">
        <v>223.28</v>
      </c>
      <c r="J30" s="13"/>
      <c r="K30" s="13">
        <f t="shared" si="0"/>
        <v>0</v>
      </c>
      <c r="L30" s="13"/>
      <c r="M30" s="13">
        <v>3.036</v>
      </c>
      <c r="N30" s="13">
        <f t="shared" si="1"/>
        <v>3.421572</v>
      </c>
      <c r="O30" s="13">
        <v>0.08426</v>
      </c>
      <c r="P30" s="13"/>
      <c r="Q30" s="13">
        <f t="shared" si="2"/>
        <v>0</v>
      </c>
      <c r="R30" s="13"/>
      <c r="S30" s="13">
        <v>1.722</v>
      </c>
      <c r="T30" s="14">
        <f t="shared" si="3"/>
        <v>2.124948</v>
      </c>
      <c r="U30" s="13">
        <v>0.08629</v>
      </c>
      <c r="V30" s="8"/>
      <c r="W30" s="8">
        <f t="shared" si="4"/>
        <v>0</v>
      </c>
      <c r="X30" s="8"/>
      <c r="Y30">
        <v>-9</v>
      </c>
      <c r="Z30">
        <v>-9</v>
      </c>
      <c r="AA30">
        <v>-9</v>
      </c>
      <c r="AB30">
        <v>-9</v>
      </c>
      <c r="AC30">
        <v>-9</v>
      </c>
      <c r="AD30">
        <v>-9</v>
      </c>
      <c r="AE30">
        <v>10</v>
      </c>
      <c r="AF30" t="s">
        <v>77</v>
      </c>
    </row>
    <row r="31" spans="1:32" ht="13.5">
      <c r="A31">
        <v>30</v>
      </c>
      <c r="B31" t="s">
        <v>8</v>
      </c>
      <c r="C31" s="12" t="s">
        <v>38</v>
      </c>
      <c r="D31" s="12" t="s">
        <v>39</v>
      </c>
      <c r="E31">
        <v>106.03386</v>
      </c>
      <c r="F31">
        <v>-11.38716</v>
      </c>
      <c r="G31">
        <v>1035.147</v>
      </c>
      <c r="H31">
        <v>244.238</v>
      </c>
      <c r="I31" t="s">
        <v>35</v>
      </c>
      <c r="J31" s="13">
        <v>3.133</v>
      </c>
      <c r="K31" s="13">
        <f t="shared" si="0"/>
        <v>3.5214920000000003</v>
      </c>
      <c r="L31" s="13">
        <v>0.09043</v>
      </c>
      <c r="M31" s="13">
        <v>2.377</v>
      </c>
      <c r="N31" s="13">
        <f t="shared" si="1"/>
        <v>2.678879</v>
      </c>
      <c r="O31" s="13">
        <v>0.0746</v>
      </c>
      <c r="P31" s="13">
        <v>1.738</v>
      </c>
      <c r="Q31" s="13">
        <f t="shared" si="2"/>
        <v>1.986534</v>
      </c>
      <c r="R31" s="13">
        <v>0.06801</v>
      </c>
      <c r="S31" s="13">
        <v>1.457</v>
      </c>
      <c r="T31" s="14">
        <f t="shared" si="3"/>
        <v>1.797938</v>
      </c>
      <c r="U31" s="13">
        <v>0.07755</v>
      </c>
      <c r="V31" s="8"/>
      <c r="W31" s="8">
        <f t="shared" si="4"/>
        <v>0</v>
      </c>
      <c r="X31" s="8"/>
      <c r="Y31">
        <v>-9</v>
      </c>
      <c r="Z31">
        <v>-9</v>
      </c>
      <c r="AA31">
        <v>-9</v>
      </c>
      <c r="AB31">
        <v>-9</v>
      </c>
      <c r="AC31">
        <v>-9</v>
      </c>
      <c r="AD31">
        <v>-9</v>
      </c>
      <c r="AE31">
        <v>2</v>
      </c>
      <c r="AF31" t="s">
        <v>78</v>
      </c>
    </row>
    <row r="32" spans="1:32" ht="13.5">
      <c r="A32">
        <v>31</v>
      </c>
      <c r="B32" t="s">
        <v>8</v>
      </c>
      <c r="C32" s="12" t="s">
        <v>40</v>
      </c>
      <c r="D32" s="12" t="s">
        <v>41</v>
      </c>
      <c r="E32">
        <v>106.03386</v>
      </c>
      <c r="F32">
        <v>-11.38716</v>
      </c>
      <c r="G32">
        <v>1035.147</v>
      </c>
      <c r="H32">
        <v>244.238</v>
      </c>
      <c r="I32" t="s">
        <v>36</v>
      </c>
      <c r="J32" s="13">
        <v>3.154</v>
      </c>
      <c r="K32" s="13">
        <f t="shared" si="0"/>
        <v>3.5450960000000005</v>
      </c>
      <c r="L32" s="13">
        <v>0.09066</v>
      </c>
      <c r="M32" s="13">
        <v>2.373</v>
      </c>
      <c r="N32" s="13">
        <f t="shared" si="1"/>
        <v>2.6743710000000003</v>
      </c>
      <c r="O32" s="13">
        <v>0.0746</v>
      </c>
      <c r="P32" s="13">
        <v>1.826</v>
      </c>
      <c r="Q32" s="13">
        <f t="shared" si="2"/>
        <v>2.0871180000000003</v>
      </c>
      <c r="R32" s="13">
        <v>0.06994</v>
      </c>
      <c r="S32" s="13">
        <v>1.536</v>
      </c>
      <c r="T32" s="14">
        <f t="shared" si="3"/>
        <v>1.895424</v>
      </c>
      <c r="U32" s="13">
        <v>0.07969</v>
      </c>
      <c r="V32" s="8"/>
      <c r="W32" s="8">
        <f t="shared" si="4"/>
        <v>0</v>
      </c>
      <c r="X32" s="8"/>
      <c r="Y32">
        <v>-9</v>
      </c>
      <c r="Z32">
        <v>-9</v>
      </c>
      <c r="AA32">
        <v>-9</v>
      </c>
      <c r="AB32">
        <v>-9</v>
      </c>
      <c r="AC32">
        <v>-9</v>
      </c>
      <c r="AD32">
        <v>-9</v>
      </c>
      <c r="AE32">
        <v>243</v>
      </c>
      <c r="AF32" t="s">
        <v>79</v>
      </c>
    </row>
    <row r="33" spans="1:32" ht="13.5">
      <c r="A33">
        <v>32</v>
      </c>
      <c r="B33" t="s">
        <v>8</v>
      </c>
      <c r="C33" s="12" t="s">
        <v>42</v>
      </c>
      <c r="D33" s="12" t="s">
        <v>43</v>
      </c>
      <c r="E33">
        <v>106.03417</v>
      </c>
      <c r="F33">
        <v>-11.386</v>
      </c>
      <c r="G33">
        <v>1027.885</v>
      </c>
      <c r="H33">
        <v>244.751</v>
      </c>
      <c r="I33" t="s">
        <v>37</v>
      </c>
      <c r="J33" s="13">
        <v>3.166</v>
      </c>
      <c r="K33" s="13">
        <f t="shared" si="0"/>
        <v>3.558584</v>
      </c>
      <c r="L33" s="13">
        <v>0.09109</v>
      </c>
      <c r="M33" s="13">
        <v>2.398</v>
      </c>
      <c r="N33" s="13">
        <f t="shared" si="1"/>
        <v>2.7025460000000003</v>
      </c>
      <c r="O33" s="13">
        <v>0.07476</v>
      </c>
      <c r="P33" s="13">
        <v>1.715</v>
      </c>
      <c r="Q33" s="13">
        <f t="shared" si="2"/>
        <v>1.960245</v>
      </c>
      <c r="R33" s="13">
        <v>0.06755</v>
      </c>
      <c r="S33" s="13">
        <v>1.262</v>
      </c>
      <c r="T33" s="14">
        <f t="shared" si="3"/>
        <v>1.557308</v>
      </c>
      <c r="U33" s="13">
        <v>0.07537</v>
      </c>
      <c r="V33" s="8"/>
      <c r="W33" s="8">
        <f t="shared" si="4"/>
        <v>0</v>
      </c>
      <c r="X33" s="8"/>
      <c r="Y33">
        <v>-9</v>
      </c>
      <c r="Z33">
        <v>21.78</v>
      </c>
      <c r="AA33">
        <v>20.34</v>
      </c>
      <c r="AB33">
        <v>-9</v>
      </c>
      <c r="AC33">
        <v>17.41</v>
      </c>
      <c r="AD33">
        <v>-9</v>
      </c>
      <c r="AE33">
        <v>926</v>
      </c>
      <c r="AF33" t="s">
        <v>80</v>
      </c>
    </row>
    <row r="34" spans="1:32" ht="13.5">
      <c r="A34">
        <v>33</v>
      </c>
      <c r="B34" t="s">
        <v>8</v>
      </c>
      <c r="C34" t="s">
        <v>81</v>
      </c>
      <c r="D34" t="s">
        <v>65</v>
      </c>
      <c r="E34">
        <v>106.04149</v>
      </c>
      <c r="F34">
        <v>-11.3879</v>
      </c>
      <c r="G34">
        <v>1022.156</v>
      </c>
      <c r="H34">
        <v>198.527</v>
      </c>
      <c r="I34" t="s">
        <v>53</v>
      </c>
      <c r="J34" s="13">
        <v>51.44</v>
      </c>
      <c r="K34" s="13">
        <f t="shared" si="0"/>
        <v>57.818560000000005</v>
      </c>
      <c r="L34" s="13">
        <v>0.3766</v>
      </c>
      <c r="M34" s="13">
        <v>49.34</v>
      </c>
      <c r="N34" s="13">
        <f t="shared" si="1"/>
        <v>55.60618</v>
      </c>
      <c r="O34" s="13">
        <v>0.3449</v>
      </c>
      <c r="P34" s="13">
        <v>52.03</v>
      </c>
      <c r="Q34" s="13">
        <f t="shared" si="2"/>
        <v>59.470290000000006</v>
      </c>
      <c r="R34" s="13">
        <v>0.3499</v>
      </c>
      <c r="S34" s="13">
        <v>9.837</v>
      </c>
      <c r="T34" s="14">
        <f t="shared" si="3"/>
        <v>12.138857999999999</v>
      </c>
      <c r="U34" s="13">
        <v>0.1724</v>
      </c>
      <c r="V34" s="8"/>
      <c r="W34" s="8">
        <f t="shared" si="4"/>
        <v>0</v>
      </c>
      <c r="X34" s="8"/>
      <c r="Y34">
        <v>16.3</v>
      </c>
      <c r="Z34">
        <v>15.95</v>
      </c>
      <c r="AA34">
        <v>14.67</v>
      </c>
      <c r="AB34">
        <v>-9</v>
      </c>
      <c r="AC34">
        <v>-9</v>
      </c>
      <c r="AD34">
        <v>-9</v>
      </c>
      <c r="AE34">
        <v>14</v>
      </c>
      <c r="AF34" t="s">
        <v>82</v>
      </c>
    </row>
    <row r="35" spans="1:32" ht="13.5">
      <c r="A35">
        <v>34</v>
      </c>
      <c r="B35" t="s">
        <v>8</v>
      </c>
      <c r="C35" t="s">
        <v>83</v>
      </c>
      <c r="D35" t="s">
        <v>84</v>
      </c>
      <c r="E35">
        <v>106.04708</v>
      </c>
      <c r="F35">
        <v>-11.28</v>
      </c>
      <c r="G35">
        <v>403.288</v>
      </c>
      <c r="H35">
        <v>391.496</v>
      </c>
      <c r="J35" s="13">
        <v>13.52</v>
      </c>
      <c r="K35" s="13">
        <f t="shared" si="0"/>
        <v>15.196480000000001</v>
      </c>
      <c r="L35" s="13">
        <v>0.1889</v>
      </c>
      <c r="M35" s="13"/>
      <c r="N35" s="13">
        <f t="shared" si="1"/>
        <v>0</v>
      </c>
      <c r="O35" s="13"/>
      <c r="P35" s="13">
        <v>18.53</v>
      </c>
      <c r="Q35" s="13">
        <f t="shared" si="2"/>
        <v>21.17979</v>
      </c>
      <c r="R35" s="13">
        <v>0.2116</v>
      </c>
      <c r="S35" s="13"/>
      <c r="T35" s="14">
        <f t="shared" si="3"/>
        <v>0</v>
      </c>
      <c r="U35" s="13"/>
      <c r="V35" s="8"/>
      <c r="W35" s="8">
        <f t="shared" si="4"/>
        <v>0</v>
      </c>
      <c r="X35" s="8"/>
      <c r="Y35">
        <v>-9</v>
      </c>
      <c r="Z35">
        <v>-9</v>
      </c>
      <c r="AA35">
        <v>-9</v>
      </c>
      <c r="AB35">
        <v>13.4</v>
      </c>
      <c r="AC35">
        <v>-9</v>
      </c>
      <c r="AD35">
        <v>30.38</v>
      </c>
      <c r="AE35">
        <v>-999</v>
      </c>
      <c r="AF35" t="s">
        <v>85</v>
      </c>
    </row>
    <row r="36" spans="1:32" ht="13.5">
      <c r="A36">
        <v>35</v>
      </c>
      <c r="B36" t="s">
        <v>8</v>
      </c>
      <c r="C36" t="s">
        <v>86</v>
      </c>
      <c r="D36" t="s">
        <v>87</v>
      </c>
      <c r="E36">
        <v>106.05513</v>
      </c>
      <c r="F36">
        <v>-11.31693</v>
      </c>
      <c r="G36" s="2">
        <v>594.941</v>
      </c>
      <c r="H36" s="2">
        <v>269.895</v>
      </c>
      <c r="I36" s="2"/>
      <c r="J36" s="15">
        <v>16.09</v>
      </c>
      <c r="K36" s="13">
        <f t="shared" si="0"/>
        <v>18.085160000000002</v>
      </c>
      <c r="L36" s="15">
        <v>0.2683</v>
      </c>
      <c r="M36" s="15"/>
      <c r="N36" s="13">
        <f t="shared" si="1"/>
        <v>0</v>
      </c>
      <c r="O36" s="15"/>
      <c r="P36" s="15">
        <v>6.48</v>
      </c>
      <c r="Q36" s="13">
        <f t="shared" si="2"/>
        <v>7.40664</v>
      </c>
      <c r="R36" s="15">
        <v>1.425</v>
      </c>
      <c r="S36" s="13"/>
      <c r="T36" s="14">
        <f t="shared" si="3"/>
        <v>0</v>
      </c>
      <c r="U36" s="13"/>
      <c r="V36" s="9"/>
      <c r="W36" s="8">
        <f t="shared" si="4"/>
        <v>0</v>
      </c>
      <c r="X36" s="9"/>
      <c r="Y36">
        <v>11.76</v>
      </c>
      <c r="Z36">
        <v>12.11</v>
      </c>
      <c r="AA36">
        <v>11.81</v>
      </c>
      <c r="AB36">
        <v>7.8</v>
      </c>
      <c r="AC36">
        <v>-9</v>
      </c>
      <c r="AD36">
        <v>-9</v>
      </c>
      <c r="AE36">
        <v>-999</v>
      </c>
      <c r="AF36" t="s">
        <v>88</v>
      </c>
    </row>
    <row r="37" spans="10:24" ht="13.5"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0:24" ht="13.5"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0:24" ht="13.5"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0:24" ht="13.5"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1"/>
      <c r="X40" s="11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Sartore</dc:creator>
  <cp:keywords/>
  <dc:description/>
  <cp:lastModifiedBy>IPAC/ CALTECH</cp:lastModifiedBy>
  <dcterms:created xsi:type="dcterms:W3CDTF">2011-07-07T00:29:47Z</dcterms:created>
  <dcterms:modified xsi:type="dcterms:W3CDTF">2011-07-07T21:19:54Z</dcterms:modified>
  <cp:category/>
  <cp:version/>
  <cp:contentType/>
  <cp:contentStatus/>
</cp:coreProperties>
</file>