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Sheet1 - Table 1" sheetId="1" r:id="rId1"/>
    <sheet name="Sheet2 - Table 1" sheetId="2" r:id="rId2"/>
    <sheet name="Sheet3 - Table 1" sheetId="3" r:id="rId3"/>
  </sheets>
  <definedNames/>
  <calcPr fullCalcOnLoad="1"/>
</workbook>
</file>

<file path=xl/sharedStrings.xml><?xml version="1.0" encoding="utf-8"?>
<sst xmlns="http://schemas.openxmlformats.org/spreadsheetml/2006/main" count="192" uniqueCount="171">
  <si>
    <t>Target #</t>
  </si>
  <si>
    <t>Target ID</t>
  </si>
  <si>
    <t>RA</t>
  </si>
  <si>
    <t>DEC</t>
  </si>
  <si>
    <t>NUV mag</t>
  </si>
  <si>
    <t>NUV mag err</t>
  </si>
  <si>
    <t>NUV flux density</t>
  </si>
  <si>
    <t>NUV flux density err</t>
  </si>
  <si>
    <t>FUV mag</t>
  </si>
  <si>
    <t>FUV mag err</t>
  </si>
  <si>
    <t>FUV flux density</t>
  </si>
  <si>
    <t>FUV flux density err</t>
  </si>
  <si>
    <t>GALEX date of obs (mo/da/yr)</t>
  </si>
  <si>
    <t>4.5 mag</t>
  </si>
  <si>
    <t>4.5 flux density</t>
  </si>
  <si>
    <t>4.5 flux density err</t>
  </si>
  <si>
    <t>5.8 mag</t>
  </si>
  <si>
    <t>5.8 flux density</t>
  </si>
  <si>
    <t>5.8 flux density err</t>
  </si>
  <si>
    <t>Spitzer date of Obs (mo/da/yr)</t>
  </si>
  <si>
    <t>Time diff Spitzer - GALEX (days)</t>
  </si>
  <si>
    <t>Name of person(s) doing analysis and other comments.</t>
  </si>
  <si>
    <t>FUV-NUV formula</t>
  </si>
  <si>
    <t>FUV-NUV values</t>
  </si>
  <si>
    <t>4-5</t>
  </si>
  <si>
    <t>NGC4593</t>
  </si>
  <si>
    <t>12 39 39.4</t>
  </si>
  <si>
    <t>-05 20 39</t>
  </si>
  <si>
    <t>Inga Saathoff</t>
  </si>
  <si>
    <t>NGC0931</t>
  </si>
  <si>
    <t>02 28 14.5</t>
  </si>
  <si>
    <t>31 18 41</t>
  </si>
  <si>
    <t>UGC08823</t>
  </si>
  <si>
    <t>13 53 03.4</t>
  </si>
  <si>
    <t>69 18 29</t>
  </si>
  <si>
    <t>NGC0235A</t>
  </si>
  <si>
    <t>00 42 52.8</t>
  </si>
  <si>
    <t>-23 32 27</t>
  </si>
  <si>
    <t>IC0486</t>
  </si>
  <si>
    <t>08 00 21.0</t>
  </si>
  <si>
    <t>26 36 48</t>
  </si>
  <si>
    <t>SBS1116+583A</t>
  </si>
  <si>
    <t>11 18 57.7</t>
  </si>
  <si>
    <t>58 03 23</t>
  </si>
  <si>
    <t>MRK0618</t>
  </si>
  <si>
    <t>04 36 22.2</t>
  </si>
  <si>
    <t>-10 22 33</t>
  </si>
  <si>
    <t>10/31/08</t>
  </si>
  <si>
    <t>VIIIZw415</t>
  </si>
  <si>
    <t>14 25 05.5</t>
  </si>
  <si>
    <t>03 13 59</t>
  </si>
  <si>
    <t>07/24/05</t>
  </si>
  <si>
    <t>UGC05101</t>
  </si>
  <si>
    <t>09 35 51.7</t>
  </si>
  <si>
    <t>61 21 11</t>
  </si>
  <si>
    <t>02/24/05</t>
  </si>
  <si>
    <t>03/13/04</t>
  </si>
  <si>
    <t>VIIZw468</t>
  </si>
  <si>
    <t>12 32 37.5</t>
  </si>
  <si>
    <t>66 24 52</t>
  </si>
  <si>
    <t>11/24/05</t>
  </si>
  <si>
    <r>
      <t>Spitzer only half in fov (far left)</t>
    </r>
    <r>
      <rPr>
        <b/>
        <sz val="12"/>
        <color indexed="9"/>
        <rFont val="Lucida Grande"/>
        <family val="0"/>
      </rPr>
      <t>; Inga Saathoff</t>
    </r>
  </si>
  <si>
    <t>2MASXJ04372814-4711298</t>
  </si>
  <si>
    <r>
      <t>04</t>
    </r>
    <r>
      <rPr>
        <b/>
        <sz val="12"/>
        <color indexed="9"/>
        <rFont val="Lucida Grande"/>
        <family val="0"/>
      </rPr>
      <t xml:space="preserve"> 37 28.2</t>
    </r>
  </si>
  <si>
    <t>-47 11 29</t>
  </si>
  <si>
    <t>10/25/06</t>
  </si>
  <si>
    <t>11/27/04</t>
  </si>
  <si>
    <r>
      <t>Spitzer only half/ less in fov (top left) ?</t>
    </r>
    <r>
      <rPr>
        <b/>
        <sz val="12"/>
        <color indexed="9"/>
        <rFont val="Lucida Grande"/>
        <family val="0"/>
      </rPr>
      <t>; Inga Saathoff</t>
    </r>
  </si>
  <si>
    <t>CGCG173-014</t>
  </si>
  <si>
    <t>18 35 03.4</t>
  </si>
  <si>
    <t>32 41 46</t>
  </si>
  <si>
    <t>12/14/06</t>
  </si>
  <si>
    <t>26_S</t>
  </si>
  <si>
    <t>13h35m53.8s</t>
  </si>
  <si>
    <t>-34d17m44s</t>
  </si>
  <si>
    <t>29_S</t>
  </si>
  <si>
    <t>12h17m09.9s</t>
  </si>
  <si>
    <t>+07d11m29s</t>
  </si>
  <si>
    <t>31_S</t>
  </si>
  <si>
    <t>12h25m46.7s</t>
  </si>
  <si>
    <t>+12d39m43s</t>
  </si>
  <si>
    <r>
      <rPr>
        <b/>
        <sz val="12"/>
        <color indexed="17"/>
        <rFont val="Lucida Grande"/>
        <family val="0"/>
      </rPr>
      <t>edge of image</t>
    </r>
    <r>
      <rPr>
        <sz val="12"/>
        <color indexed="9"/>
        <rFont val="Lucida Grande"/>
        <family val="0"/>
      </rPr>
      <t>; Inga Saathoff</t>
    </r>
  </si>
  <si>
    <t>33_S</t>
  </si>
  <si>
    <t>12h39m39.4s</t>
  </si>
  <si>
    <t>-05d20m39s</t>
  </si>
  <si>
    <t>34_S</t>
  </si>
  <si>
    <t>14h42m23.9s</t>
  </si>
  <si>
    <t>-17d15m11s</t>
  </si>
  <si>
    <r>
      <rPr>
        <b/>
        <sz val="12"/>
        <color indexed="17"/>
        <rFont val="Lucida Grande"/>
        <family val="0"/>
      </rPr>
      <t>nucleus w/ disc visible</t>
    </r>
    <r>
      <rPr>
        <sz val="12"/>
        <color indexed="9"/>
        <rFont val="Lucida Grande"/>
        <family val="0"/>
      </rPr>
      <t>; Inga Saathoff</t>
    </r>
  </si>
  <si>
    <t>37_S</t>
  </si>
  <si>
    <t>12h40m52.9s</t>
  </si>
  <si>
    <t>-36d45m21s</t>
  </si>
  <si>
    <t>38_S</t>
  </si>
  <si>
    <t>20h52m02.3s</t>
  </si>
  <si>
    <t>-57d04m07s</t>
  </si>
  <si>
    <t>41_S</t>
  </si>
  <si>
    <t>11h23m32.3s</t>
  </si>
  <si>
    <t>-08d39m30s</t>
  </si>
  <si>
    <r>
      <rPr>
        <b/>
        <sz val="12"/>
        <color indexed="17"/>
        <rFont val="Lucida Grande"/>
        <family val="0"/>
      </rPr>
      <t>faint nucleus</t>
    </r>
    <r>
      <rPr>
        <sz val="12"/>
        <color indexed="9"/>
        <rFont val="Lucida Grande"/>
        <family val="0"/>
      </rPr>
      <t>; Inga Saathoff</t>
    </r>
  </si>
  <si>
    <t>42_S</t>
  </si>
  <si>
    <t>05h19m35.8s</t>
  </si>
  <si>
    <t>-32d39m27s</t>
  </si>
  <si>
    <t>43_S</t>
  </si>
  <si>
    <t>12h18m26.5s</t>
  </si>
  <si>
    <t>+29d48m46s</t>
  </si>
  <si>
    <t>46_S</t>
  </si>
  <si>
    <t>03h03m49.1s</t>
  </si>
  <si>
    <t>-01d06m13s</t>
  </si>
  <si>
    <t>1_OC</t>
  </si>
  <si>
    <t>SDSS J164214.48+405129.0</t>
  </si>
  <si>
    <t>16h42m14.5s</t>
  </si>
  <si>
    <t>+40d51m29s</t>
  </si>
  <si>
    <t>faint in GALEX, Min/Max; Inga Saathoff</t>
  </si>
  <si>
    <t>2_OC</t>
  </si>
  <si>
    <t>2MASX J10185236+3912262 ID</t>
  </si>
  <si>
    <t>10h18m52.4s</t>
  </si>
  <si>
    <t>+39d12m25s</t>
  </si>
  <si>
    <t>faint in GALEX; Inga Saathoff</t>
  </si>
  <si>
    <t>3_OC</t>
  </si>
  <si>
    <t>SDSS J165412.10+625344.1</t>
  </si>
  <si>
    <t>16h54m12.1s</t>
  </si>
  <si>
    <t>+62d53m44s</t>
  </si>
  <si>
    <t>1_non</t>
  </si>
  <si>
    <t>NGC 1275</t>
  </si>
  <si>
    <t>03 19 48.1</t>
  </si>
  <si>
    <t>41 30 42</t>
  </si>
  <si>
    <t>nucleus good visible, no disc; Inga Saathoff</t>
  </si>
  <si>
    <t>2_non</t>
  </si>
  <si>
    <t>NGC 2782</t>
  </si>
  <si>
    <t>09 14 05.11</t>
  </si>
  <si>
    <t>40 06 49.3</t>
  </si>
  <si>
    <t>good size, nucleus bright, no accretion, elliptical in 5.8; I.S.</t>
  </si>
  <si>
    <t>3_non</t>
  </si>
  <si>
    <t>M 83</t>
  </si>
  <si>
    <t>13 37 00.95</t>
  </si>
  <si>
    <t>-29 51 55.5</t>
  </si>
  <si>
    <t>pretty, good size, GALEX not exact center; Inga Saathoff</t>
  </si>
  <si>
    <t>4_non</t>
  </si>
  <si>
    <t>M 51a</t>
  </si>
  <si>
    <t>13 29 52.71</t>
  </si>
  <si>
    <t>47 11 42.6</t>
  </si>
  <si>
    <t>very faint nucleus in 5.8, companion; Inga Saathoff</t>
  </si>
  <si>
    <t>5_non</t>
  </si>
  <si>
    <t>NGC 1097</t>
  </si>
  <si>
    <t>02 46 19</t>
  </si>
  <si>
    <t>-30 16 30</t>
  </si>
  <si>
    <t>doughnut shaped nucleus (4th in GALEX); Inga Saathoff</t>
  </si>
  <si>
    <t>6_non</t>
  </si>
  <si>
    <t>NGC 1365</t>
  </si>
  <si>
    <t>03 33 36.4</t>
  </si>
  <si>
    <t>-36 08 25</t>
  </si>
  <si>
    <t>5.8 weird double nucleus (3rd in GALEX); Inga Saathoff</t>
  </si>
  <si>
    <t>7_non</t>
  </si>
  <si>
    <t>NGC 1808</t>
  </si>
  <si>
    <t>05 07 42.3</t>
  </si>
  <si>
    <t>-37 30 47</t>
  </si>
  <si>
    <t>8_non</t>
  </si>
  <si>
    <t>NGC 3621</t>
  </si>
  <si>
    <t>11 18 16.5</t>
  </si>
  <si>
    <t>-32 48 51</t>
  </si>
  <si>
    <t>no nucleus in 5.8 (used x and y); Inga Saathoff</t>
  </si>
  <si>
    <t>9_non</t>
  </si>
  <si>
    <t>M 104</t>
  </si>
  <si>
    <t>12 39 59.4</t>
  </si>
  <si>
    <t>-11 37 23</t>
  </si>
  <si>
    <t>edge on, 4.5: distinct, 5.8 not distinct; Inga Saathoff</t>
  </si>
  <si>
    <t>10_non</t>
  </si>
  <si>
    <t>M 64</t>
  </si>
  <si>
    <t>12 56 43.7</t>
  </si>
  <si>
    <t>21 40 58</t>
  </si>
  <si>
    <t>nice, clear nucleus; Inga Saathoff</t>
  </si>
</sst>
</file>

<file path=xl/styles.xml><?xml version="1.0" encoding="utf-8"?>
<styleSheet xmlns="http://schemas.openxmlformats.org/spreadsheetml/2006/main">
  <numFmts count="3">
    <numFmt numFmtId="59" formatCode="mm&quot;/&quot;dd&quot;/&quot;yy"/>
    <numFmt numFmtId="60" formatCode="0.0000000"/>
    <numFmt numFmtId="61" formatCode="mmm d, yyyy"/>
  </numFmts>
  <fonts count="11">
    <font>
      <sz val="11"/>
      <color indexed="8"/>
      <name val="Helvetica Neue"/>
      <family val="0"/>
    </font>
    <font>
      <sz val="11"/>
      <color indexed="9"/>
      <name val="Lucida Grande"/>
      <family val="0"/>
    </font>
    <font>
      <b/>
      <sz val="11"/>
      <color indexed="9"/>
      <name val="Lucida Grande"/>
      <family val="0"/>
    </font>
    <font>
      <b/>
      <sz val="12"/>
      <color indexed="9"/>
      <name val="Lucida Grande"/>
      <family val="0"/>
    </font>
    <font>
      <sz val="12"/>
      <color indexed="9"/>
      <name val="Lucida Grande"/>
      <family val="0"/>
    </font>
    <font>
      <sz val="12"/>
      <color indexed="9"/>
      <name val="Arial"/>
      <family val="0"/>
    </font>
    <font>
      <b/>
      <sz val="12"/>
      <color indexed="15"/>
      <name val="Lucida Grande"/>
      <family val="0"/>
    </font>
    <font>
      <b/>
      <sz val="12"/>
      <color indexed="17"/>
      <name val="Lucida Grande"/>
      <family val="0"/>
    </font>
    <font>
      <b/>
      <sz val="12"/>
      <color indexed="8"/>
      <name val="Lucida Grande"/>
      <family val="0"/>
    </font>
    <font>
      <b/>
      <sz val="14.75"/>
      <color indexed="8"/>
      <name val="Arial"/>
      <family val="0"/>
    </font>
    <font>
      <b/>
      <sz val="12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9"/>
      </right>
      <top style="thin">
        <color indexed="11"/>
      </top>
      <bottom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>
        <color indexed="9"/>
      </bottom>
    </border>
    <border>
      <left style="thin">
        <color indexed="9"/>
      </left>
      <right style="thin">
        <color indexed="9"/>
      </right>
      <top>
        <color indexed="9"/>
      </top>
      <bottom>
        <color indexed="9"/>
      </bottom>
    </border>
    <border>
      <left style="thin">
        <color indexed="9"/>
      </left>
      <right>
        <color indexed="9"/>
      </right>
      <top>
        <color indexed="9"/>
      </top>
      <bottom>
        <color indexed="9"/>
      </bottom>
    </border>
    <border>
      <left style="thin">
        <color indexed="9"/>
      </left>
      <right style="thin">
        <color indexed="11"/>
      </right>
      <top>
        <color indexed="9"/>
      </top>
      <bottom>
        <color indexed="9"/>
      </bottom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9"/>
      </top>
      <bottom style="thin">
        <color indexed="11"/>
      </bottom>
    </border>
    <border>
      <left style="thin">
        <color indexed="9"/>
      </left>
      <right style="thin">
        <color indexed="11"/>
      </right>
      <top>
        <color indexed="9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6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>
      <alignment horizontal="center" vertical="center"/>
    </xf>
    <xf numFmtId="59" fontId="4" fillId="3" borderId="1" xfId="0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11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/>
    </xf>
    <xf numFmtId="60" fontId="4" fillId="4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vertical="center"/>
    </xf>
    <xf numFmtId="59" fontId="4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1" fontId="4" fillId="2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/>
    </xf>
    <xf numFmtId="0" fontId="4" fillId="2" borderId="1" xfId="0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/>
    </xf>
    <xf numFmtId="0" fontId="1" fillId="2" borderId="6" xfId="0" applyNumberFormat="1" applyFont="1" applyFill="1" applyBorder="1" applyAlignment="1">
      <alignment/>
    </xf>
    <xf numFmtId="0" fontId="3" fillId="4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vertical="center"/>
    </xf>
    <xf numFmtId="0" fontId="4" fillId="4" borderId="1" xfId="0" applyNumberFormat="1" applyFont="1" applyFill="1" applyBorder="1" applyAlignment="1">
      <alignment horizontal="center" vertical="center"/>
    </xf>
    <xf numFmtId="59" fontId="4" fillId="4" borderId="1" xfId="0" applyNumberFormat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11" fontId="4" fillId="4" borderId="1" xfId="0" applyNumberFormat="1" applyFont="1" applyFill="1" applyBorder="1" applyAlignment="1">
      <alignment horizontal="center" vertical="center"/>
    </xf>
    <xf numFmtId="0" fontId="1" fillId="4" borderId="7" xfId="0" applyNumberFormat="1" applyFont="1" applyFill="1" applyBorder="1" applyAlignment="1">
      <alignment/>
    </xf>
    <xf numFmtId="0" fontId="1" fillId="4" borderId="4" xfId="0" applyNumberFormat="1" applyFont="1" applyFill="1" applyBorder="1" applyAlignment="1">
      <alignment/>
    </xf>
    <xf numFmtId="0" fontId="1" fillId="4" borderId="8" xfId="0" applyNumberFormat="1" applyFont="1" applyFill="1" applyBorder="1" applyAlignment="1">
      <alignment/>
    </xf>
    <xf numFmtId="0" fontId="3" fillId="5" borderId="1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vertical="center"/>
    </xf>
    <xf numFmtId="0" fontId="4" fillId="5" borderId="1" xfId="0" applyNumberFormat="1" applyFont="1" applyFill="1" applyBorder="1" applyAlignment="1">
      <alignment horizontal="center" vertical="center"/>
    </xf>
    <xf numFmtId="59" fontId="4" fillId="5" borderId="1" xfId="0" applyNumberFormat="1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horizontal="center" vertical="center"/>
    </xf>
    <xf numFmtId="11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vertical="center"/>
    </xf>
    <xf numFmtId="60" fontId="4" fillId="2" borderId="1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vertical="center"/>
    </xf>
    <xf numFmtId="0" fontId="4" fillId="2" borderId="9" xfId="0" applyNumberFormat="1" applyFont="1" applyFill="1" applyBorder="1" applyAlignment="1">
      <alignment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5" borderId="1" xfId="0" applyNumberFormat="1" applyFont="1" applyFill="1" applyBorder="1" applyAlignment="1">
      <alignment horizontal="center" vertical="center"/>
    </xf>
    <xf numFmtId="60" fontId="4" fillId="6" borderId="1" xfId="0" applyNumberFormat="1" applyFont="1" applyFill="1" applyBorder="1" applyAlignment="1">
      <alignment horizontal="center" vertical="center"/>
    </xf>
    <xf numFmtId="0" fontId="4" fillId="6" borderId="1" xfId="0" applyNumberFormat="1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vertical="center"/>
    </xf>
    <xf numFmtId="61" fontId="4" fillId="5" borderId="1" xfId="0" applyNumberFormat="1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horizontal="center" vertical="center"/>
    </xf>
    <xf numFmtId="0" fontId="4" fillId="5" borderId="11" xfId="0" applyNumberFormat="1" applyFont="1" applyFill="1" applyBorder="1" applyAlignment="1">
      <alignment vertical="center"/>
    </xf>
    <xf numFmtId="11" fontId="4" fillId="5" borderId="1" xfId="0" applyNumberFormat="1" applyFont="1" applyFill="1" applyBorder="1" applyAlignment="1">
      <alignment vertical="center"/>
    </xf>
    <xf numFmtId="0" fontId="4" fillId="5" borderId="11" xfId="0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/>
    </xf>
    <xf numFmtId="0" fontId="2" fillId="2" borderId="13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vertical="center"/>
    </xf>
    <xf numFmtId="61" fontId="4" fillId="2" borderId="1" xfId="0" applyNumberFormat="1" applyFont="1" applyFill="1" applyBorder="1" applyAlignment="1">
      <alignment vertical="center"/>
    </xf>
    <xf numFmtId="0" fontId="4" fillId="2" borderId="11" xfId="0" applyNumberFormat="1" applyFont="1" applyFill="1" applyBorder="1" applyAlignment="1">
      <alignment vertical="center"/>
    </xf>
    <xf numFmtId="11" fontId="4" fillId="2" borderId="1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right" vertical="center"/>
    </xf>
    <xf numFmtId="0" fontId="3" fillId="5" borderId="1" xfId="0" applyNumberFormat="1" applyFont="1" applyFill="1" applyBorder="1" applyAlignment="1">
      <alignment horizontal="right" vertical="center"/>
    </xf>
    <xf numFmtId="0" fontId="8" fillId="5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FFFF99"/>
      <rgbColor rgb="00FFFFFF"/>
      <rgbColor rgb="00FFFA83"/>
      <rgbColor rgb="00DD0806"/>
      <rgbColor rgb="00FFA49F"/>
      <rgbColor rgb="00D90B00"/>
      <rgbColor rgb="00FF0000"/>
      <rgbColor rgb="00CADBFE"/>
      <rgbColor rgb="00CCCCCC"/>
      <rgbColor rgb="00808080"/>
      <rgbColor rgb="003F691E"/>
      <rgbColor rgb="00B7B100"/>
      <rgbColor rgb="0000FFFF"/>
      <rgbColor rgb="00800080"/>
      <rgbColor rgb="00800000"/>
      <rgbColor rgb="009999FF"/>
      <rgbColor rgb="00993366"/>
      <rgbColor rgb="00FFFFCC"/>
      <rgbColor rgb="00CCFFFF"/>
      <rgbColor rgb="00660066"/>
      <rgbColor rgb="00FF8080"/>
      <rgbColor rgb="00FF00FF"/>
      <rgbColor rgb="00FFFF00"/>
      <rgbColor rgb="00000080"/>
      <rgbColor rgb="007CC861"/>
      <rgbColor rgb="00FFB143"/>
      <rgbColor rgb="00EF383C"/>
      <rgbColor rgb="009D56AB"/>
      <rgbColor rgb="00AEB2B1"/>
      <rgbColor rgb="00C2E5A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</a:rPr>
              <a:t>FUV-NUV / 4.5um - 5.8um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03275"/>
          <c:w val="0.93775"/>
          <c:h val="0.9175"/>
        </c:manualLayout>
      </c:layout>
      <c:scatterChart>
        <c:scatterStyle val="lineMarker"/>
        <c:varyColors val="0"/>
        <c:ser>
          <c:idx val="0"/>
          <c:order val="0"/>
          <c:tx>
            <c:v>initial targets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D90B00"/>
                </a:solidFill>
              </a:ln>
            </c:spPr>
          </c:marker>
          <c:trendline>
            <c:name>Linear.(4-5)</c:nam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'Sheet1 - Table 1'!$AA$2:$AA$24</c:f>
              <c:numCache>
                <c:ptCount val="23"/>
                <c:pt idx="0">
                  <c:v>0.6005287170410156</c:v>
                </c:pt>
                <c:pt idx="1">
                  <c:v>1.155874252319336</c:v>
                </c:pt>
                <c:pt idx="2">
                  <c:v>0.06655889749526978</c:v>
                </c:pt>
                <c:pt idx="3">
                  <c:v>0.5819619297981262</c:v>
                </c:pt>
                <c:pt idx="4">
                  <c:v>0.8595066070556641</c:v>
                </c:pt>
                <c:pt idx="5">
                  <c:v>-0.055057499557733536</c:v>
                </c:pt>
                <c:pt idx="6">
                  <c:v>0.0020286000799387693</c:v>
                </c:pt>
                <c:pt idx="7">
                  <c:v>1.1649999618530273</c:v>
                </c:pt>
                <c:pt idx="8">
                  <c:v>1.2182999849319458</c:v>
                </c:pt>
                <c:pt idx="9">
                  <c:v>1.6955033540725708</c:v>
                </c:pt>
                <c:pt idx="10">
                  <c:v>0.335541695356369</c:v>
                </c:pt>
                <c:pt idx="11">
                  <c:v>0.12790000438690186</c:v>
                </c:pt>
                <c:pt idx="12">
                  <c:v>1.4336280822753906</c:v>
                </c:pt>
                <c:pt idx="13">
                  <c:v>2.72450590133667</c:v>
                </c:pt>
                <c:pt idx="14">
                  <c:v>0.4677000045776367</c:v>
                </c:pt>
                <c:pt idx="15">
                  <c:v>0.6005287170410156</c:v>
                </c:pt>
                <c:pt idx="16">
                  <c:v>1.0763626098632812</c:v>
                </c:pt>
                <c:pt idx="17">
                  <c:v>0.3758963942527771</c:v>
                </c:pt>
                <c:pt idx="18">
                  <c:v>1.0975093841552734</c:v>
                </c:pt>
                <c:pt idx="19">
                  <c:v>0.4689807891845703</c:v>
                </c:pt>
                <c:pt idx="20">
                  <c:v>0.14179889857769012</c:v>
                </c:pt>
                <c:pt idx="21">
                  <c:v>0.8051236867904663</c:v>
                </c:pt>
                <c:pt idx="22">
                  <c:v>1.7393580675125122</c:v>
                </c:pt>
              </c:numCache>
            </c:numRef>
          </c:xVal>
          <c:yVal>
            <c:numRef>
              <c:f>'Sheet1 - Table 1'!$AD$2:$AD$24</c:f>
              <c:numCache>
                <c:ptCount val="23"/>
                <c:pt idx="0">
                  <c:v>-0.46288004517555237</c:v>
                </c:pt>
                <c:pt idx="1">
                  <c:v>0.19483886659145355</c:v>
                </c:pt>
                <c:pt idx="2">
                  <c:v>0.6759961247444153</c:v>
                </c:pt>
                <c:pt idx="3">
                  <c:v>0.9878278970718384</c:v>
                </c:pt>
                <c:pt idx="4">
                  <c:v>0.7394400238990784</c:v>
                </c:pt>
                <c:pt idx="5">
                  <c:v>0.7421114444732666</c:v>
                </c:pt>
                <c:pt idx="6">
                  <c:v>0.8557118773460388</c:v>
                </c:pt>
                <c:pt idx="7">
                  <c:v>0.3375028967857361</c:v>
                </c:pt>
                <c:pt idx="8">
                  <c:v>0.5487627983093262</c:v>
                </c:pt>
                <c:pt idx="9">
                  <c:v>0.17710210382938385</c:v>
                </c:pt>
                <c:pt idx="10">
                  <c:v>3.1972806453704834</c:v>
                </c:pt>
                <c:pt idx="11">
                  <c:v>0.5599716901779175</c:v>
                </c:pt>
                <c:pt idx="12">
                  <c:v>0.27120324969291687</c:v>
                </c:pt>
                <c:pt idx="13">
                  <c:v>0.48300790786743164</c:v>
                </c:pt>
                <c:pt idx="14">
                  <c:v>1.2438855171203613</c:v>
                </c:pt>
                <c:pt idx="15">
                  <c:v>-0.46288004517555237</c:v>
                </c:pt>
                <c:pt idx="16">
                  <c:v>1.0649923086166382</c:v>
                </c:pt>
                <c:pt idx="17">
                  <c:v>1.1022534370422363</c:v>
                </c:pt>
                <c:pt idx="18">
                  <c:v>1.3936048746109009</c:v>
                </c:pt>
                <c:pt idx="19">
                  <c:v>1.0729039907455444</c:v>
                </c:pt>
                <c:pt idx="20">
                  <c:v>0.7614436745643616</c:v>
                </c:pt>
                <c:pt idx="21">
                  <c:v>0.9246190786361694</c:v>
                </c:pt>
                <c:pt idx="22">
                  <c:v>1.0251878499984741</c:v>
                </c:pt>
              </c:numCache>
            </c:numRef>
          </c:yVal>
          <c:smooth val="0"/>
        </c:ser>
        <c:ser>
          <c:idx val="1"/>
          <c:order val="1"/>
          <c:tx>
            <c:v>non AGN</c:v>
          </c:tx>
          <c:spPr>
            <a:ln w="127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3F691E"/>
                </a:solidFill>
              </a:ln>
            </c:spPr>
          </c:marker>
          <c:xVal>
            <c:numRef>
              <c:f>'Sheet1 - Table 1'!$AA$28:$AA$37</c:f>
              <c:numCache>
                <c:ptCount val="10"/>
                <c:pt idx="0">
                  <c:v>0.7946000099182129</c:v>
                </c:pt>
                <c:pt idx="1">
                  <c:v>0.7200164198875427</c:v>
                </c:pt>
                <c:pt idx="2">
                  <c:v>0.5314694046974182</c:v>
                </c:pt>
                <c:pt idx="3">
                  <c:v>0.770414412021637</c:v>
                </c:pt>
                <c:pt idx="4">
                  <c:v>0.9261999726295471</c:v>
                </c:pt>
                <c:pt idx="5">
                  <c:v>1.202021598815918</c:v>
                </c:pt>
                <c:pt idx="6">
                  <c:v>0.41704368591308594</c:v>
                </c:pt>
                <c:pt idx="7">
                  <c:v>0.4934844970703125</c:v>
                </c:pt>
                <c:pt idx="8">
                  <c:v>1.3443000316619873</c:v>
                </c:pt>
                <c:pt idx="9">
                  <c:v>1.5204999446868896</c:v>
                </c:pt>
              </c:numCache>
            </c:numRef>
          </c:xVal>
          <c:yVal>
            <c:numRef>
              <c:f>'Sheet1 - Table 1'!$AD$28:$AD$37</c:f>
              <c:numCache>
                <c:ptCount val="10"/>
                <c:pt idx="0">
                  <c:v>-0.4697134494781494</c:v>
                </c:pt>
                <c:pt idx="1">
                  <c:v>-1.4033663272857666</c:v>
                </c:pt>
                <c:pt idx="2">
                  <c:v>-0.13824597001075745</c:v>
                </c:pt>
                <c:pt idx="3">
                  <c:v>-5.970930576324463</c:v>
                </c:pt>
                <c:pt idx="4">
                  <c:v>1.4305572509765625</c:v>
                </c:pt>
                <c:pt idx="5">
                  <c:v>-0.08649148792028427</c:v>
                </c:pt>
                <c:pt idx="6">
                  <c:v>0.48408204317092896</c:v>
                </c:pt>
                <c:pt idx="7">
                  <c:v>-1.004962682723999</c:v>
                </c:pt>
                <c:pt idx="8">
                  <c:v>-4.809267044067383</c:v>
                </c:pt>
                <c:pt idx="9">
                  <c:v>-0.6584280133247375</c:v>
                </c:pt>
              </c:numCache>
            </c:numRef>
          </c:yVal>
          <c:smooth val="0"/>
        </c:ser>
        <c:ser>
          <c:idx val="2"/>
          <c:order val="2"/>
          <c:tx>
            <c:v>distant z &gt; 0.1</c:v>
          </c:tx>
          <c:spPr>
            <a:ln w="127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B7B100"/>
                </a:solidFill>
              </a:ln>
            </c:spPr>
          </c:marker>
          <c:xVal>
            <c:numRef>
              <c:f>'Sheet1 - Table 1'!$AA$25:$AA$27</c:f>
              <c:numCache>
                <c:ptCount val="3"/>
                <c:pt idx="0">
                  <c:v>0.43230000138282776</c:v>
                </c:pt>
                <c:pt idx="1">
                  <c:v>0.32006269693374634</c:v>
                </c:pt>
                <c:pt idx="2">
                  <c:v>0.19025419652462006</c:v>
                </c:pt>
              </c:numCache>
            </c:numRef>
          </c:xVal>
          <c:yVal>
            <c:numLit>
              <c:ptCount val="3"/>
              <c:pt idx="0">
                <c:v>0.6045340895652771</c:v>
              </c:pt>
              <c:pt idx="1">
                <c:v>0.5053868293762207</c:v>
              </c:pt>
              <c:pt idx="2">
                <c:v>0.369472861289978</c:v>
              </c:pt>
            </c:numLit>
          </c:yVal>
          <c:smooth val="0"/>
        </c:ser>
        <c:axId val="8954269"/>
        <c:axId val="13479558"/>
      </c:scatterChart>
      <c:valAx>
        <c:axId val="8954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FUV-NUV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479558"/>
        <c:crosses val="autoZero"/>
        <c:crossBetween val="midCat"/>
        <c:dispUnits/>
      </c:valAx>
      <c:valAx>
        <c:axId val="13479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4.5 - 5.8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954269"/>
        <c:crosses val="autoZero"/>
        <c:crossBetween val="midCat"/>
        <c:dispUnits/>
      </c:valAx>
      <c:spPr>
        <a:solidFill>
          <a:srgbClr val="CADBFE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12700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</a:rPr>
              <a:t>FUV-NUV / 5.8um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03275"/>
          <c:w val="0.925"/>
          <c:h val="0.9175"/>
        </c:manualLayout>
      </c:layout>
      <c:scatterChart>
        <c:scatterStyle val="lineMarker"/>
        <c:varyColors val="0"/>
        <c:ser>
          <c:idx val="0"/>
          <c:order val="0"/>
          <c:tx>
            <c:v>initial targets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D90B00"/>
                </a:solidFill>
              </a:ln>
            </c:spPr>
          </c:marker>
          <c:trendline>
            <c:name>Linear.(4-5)</c:nam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'Sheet1 - Table 1'!$AA$2:$AA$24</c:f>
              <c:numCache/>
            </c:numRef>
          </c:xVal>
          <c:yVal>
            <c:numRef>
              <c:f>'Sheet1 - Table 1'!$AB$2:$AB$24</c:f>
              <c:numCache/>
            </c:numRef>
          </c:yVal>
          <c:smooth val="0"/>
        </c:ser>
        <c:ser>
          <c:idx val="1"/>
          <c:order val="1"/>
          <c:tx>
            <c:v>non AGN</c:v>
          </c:tx>
          <c:spPr>
            <a:ln w="127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3F691E"/>
                </a:solidFill>
              </a:ln>
            </c:spPr>
          </c:marker>
          <c:xVal>
            <c:numRef>
              <c:f>'Sheet1 - Table 1'!$AA$28:$AA$37</c:f>
              <c:numCache/>
            </c:numRef>
          </c:xVal>
          <c:yVal>
            <c:numRef>
              <c:f>'Sheet1 - Table 1'!$AB$28:$AB$37</c:f>
              <c:numCache/>
            </c:numRef>
          </c:yVal>
          <c:smooth val="0"/>
        </c:ser>
        <c:ser>
          <c:idx val="2"/>
          <c:order val="2"/>
          <c:tx>
            <c:v>distant z &gt; 0.1</c:v>
          </c:tx>
          <c:spPr>
            <a:ln w="127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B7B100"/>
                </a:solidFill>
              </a:ln>
            </c:spPr>
          </c:marker>
          <c:xVal>
            <c:numRef>
              <c:f>'Sheet1 - Table 1'!$AA$25:$AA$27</c:f>
              <c:numCache/>
            </c:numRef>
          </c:xVal>
          <c:yVal>
            <c:numRef>
              <c:f>'Sheet1 - Table 1'!$AB$25:$AB$27</c:f>
              <c:numCache/>
            </c:numRef>
          </c:yVal>
          <c:smooth val="0"/>
        </c:ser>
        <c:axId val="54207159"/>
        <c:axId val="18102384"/>
      </c:scatterChart>
      <c:valAx>
        <c:axId val="54207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FUV-NUV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102384"/>
        <c:crosses val="autoZero"/>
        <c:crossBetween val="midCat"/>
        <c:dispUnits/>
      </c:valAx>
      <c:valAx>
        <c:axId val="18102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5.8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207159"/>
        <c:crosses val="autoZero"/>
        <c:crossBetween val="midCat"/>
        <c:dispUnits/>
      </c:valAx>
      <c:spPr>
        <a:solidFill>
          <a:srgbClr val="C2E5A6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12700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</a:rPr>
              <a:t>FUV-NUV / 4.5um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03275"/>
          <c:w val="0.94775"/>
          <c:h val="0.9175"/>
        </c:manualLayout>
      </c:layout>
      <c:scatterChart>
        <c:scatterStyle val="lineMarker"/>
        <c:varyColors val="0"/>
        <c:ser>
          <c:idx val="0"/>
          <c:order val="0"/>
          <c:tx>
            <c:v>initial targets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D90B00"/>
                </a:solidFill>
              </a:ln>
            </c:spPr>
          </c:marker>
          <c:trendline>
            <c:name>Linear.(4-5)</c:nam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'Sheet1 - Table 1'!$AA$2:$AA$24</c:f>
              <c:numCache/>
            </c:numRef>
          </c:xVal>
          <c:yVal>
            <c:numRef>
              <c:f>'Sheet1 - Table 1'!$AC$2:$AC$24</c:f>
              <c:numCache/>
            </c:numRef>
          </c:yVal>
          <c:smooth val="0"/>
        </c:ser>
        <c:ser>
          <c:idx val="1"/>
          <c:order val="1"/>
          <c:tx>
            <c:v>non AGN</c:v>
          </c:tx>
          <c:spPr>
            <a:ln w="127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3F691E"/>
                </a:solidFill>
              </a:ln>
            </c:spPr>
          </c:marker>
          <c:xVal>
            <c:numRef>
              <c:f>'Sheet1 - Table 1'!$AA$28:$AA$37</c:f>
              <c:numCache/>
            </c:numRef>
          </c:xVal>
          <c:yVal>
            <c:numRef>
              <c:f>'Sheet1 - Table 1'!$AC$28:$AC$37</c:f>
              <c:numCache/>
            </c:numRef>
          </c:yVal>
          <c:smooth val="0"/>
        </c:ser>
        <c:ser>
          <c:idx val="2"/>
          <c:order val="2"/>
          <c:tx>
            <c:v>distant z &gt; 0.1</c:v>
          </c:tx>
          <c:spPr>
            <a:ln w="127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B7B100"/>
                </a:solidFill>
              </a:ln>
            </c:spPr>
          </c:marker>
          <c:xVal>
            <c:numRef>
              <c:f>'Sheet1 - Table 1'!$AA$25:$AA$27</c:f>
              <c:numCache/>
            </c:numRef>
          </c:xVal>
          <c:yVal>
            <c:numRef>
              <c:f>'Sheet1 - Table 1'!$AC$25:$AC$27</c:f>
              <c:numCache/>
            </c:numRef>
          </c:yVal>
          <c:smooth val="0"/>
        </c:ser>
        <c:axId val="28703729"/>
        <c:axId val="57006970"/>
      </c:scatterChart>
      <c:valAx>
        <c:axId val="28703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FUV-NUV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006970"/>
        <c:crosses val="autoZero"/>
        <c:crossBetween val="midCat"/>
        <c:dispUnits/>
      </c:valAx>
      <c:valAx>
        <c:axId val="57006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4.5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703729"/>
        <c:crosses val="autoZero"/>
        <c:crossBetween val="midCat"/>
        <c:dispUnits/>
      </c:valAx>
      <c:spPr>
        <a:solidFill>
          <a:srgbClr val="C2E5A6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12700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257175</xdr:colOff>
      <xdr:row>38</xdr:row>
      <xdr:rowOff>85725</xdr:rowOff>
    </xdr:from>
    <xdr:to>
      <xdr:col>23</xdr:col>
      <xdr:colOff>2867025</xdr:colOff>
      <xdr:row>55</xdr:row>
      <xdr:rowOff>200025</xdr:rowOff>
    </xdr:to>
    <xdr:graphicFrame>
      <xdr:nvGraphicFramePr>
        <xdr:cNvPr id="1" name="Chart 1"/>
        <xdr:cNvGraphicFramePr/>
      </xdr:nvGraphicFramePr>
      <xdr:xfrm>
        <a:off x="18878550" y="10810875"/>
        <a:ext cx="86487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133350</xdr:rowOff>
    </xdr:from>
    <xdr:to>
      <xdr:col>6</xdr:col>
      <xdr:colOff>381000</xdr:colOff>
      <xdr:row>55</xdr:row>
      <xdr:rowOff>238125</xdr:rowOff>
    </xdr:to>
    <xdr:graphicFrame>
      <xdr:nvGraphicFramePr>
        <xdr:cNvPr id="2" name="Chart 2"/>
        <xdr:cNvGraphicFramePr/>
      </xdr:nvGraphicFramePr>
      <xdr:xfrm>
        <a:off x="0" y="10858500"/>
        <a:ext cx="8782050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104775</xdr:colOff>
      <xdr:row>38</xdr:row>
      <xdr:rowOff>133350</xdr:rowOff>
    </xdr:from>
    <xdr:to>
      <xdr:col>15</xdr:col>
      <xdr:colOff>542925</xdr:colOff>
      <xdr:row>55</xdr:row>
      <xdr:rowOff>238125</xdr:rowOff>
    </xdr:to>
    <xdr:graphicFrame>
      <xdr:nvGraphicFramePr>
        <xdr:cNvPr id="3" name="Chart 3"/>
        <xdr:cNvGraphicFramePr/>
      </xdr:nvGraphicFramePr>
      <xdr:xfrm>
        <a:off x="9686925" y="10858500"/>
        <a:ext cx="8553450" cy="4314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7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7.296875" style="1" customWidth="1"/>
    <col min="2" max="2" width="29.09765625" style="1" customWidth="1"/>
    <col min="3" max="3" width="13" style="1" customWidth="1"/>
    <col min="4" max="4" width="12.796875" style="1" customWidth="1"/>
    <col min="5" max="5" width="12.3984375" style="1" customWidth="1"/>
    <col min="6" max="6" width="13.59765625" style="1" customWidth="1"/>
    <col min="7" max="9" width="12.3984375" style="1" customWidth="1"/>
    <col min="10" max="10" width="13.59765625" style="1" customWidth="1"/>
    <col min="11" max="12" width="12.3984375" style="1" customWidth="1"/>
    <col min="13" max="13" width="12.296875" style="1" customWidth="1"/>
    <col min="14" max="14" width="11.19921875" style="1" hidden="1" customWidth="1"/>
    <col min="15" max="20" width="9.69921875" style="1" customWidth="1"/>
    <col min="21" max="21" width="12.296875" style="1" customWidth="1"/>
    <col min="22" max="22" width="11.19921875" style="1" hidden="1" customWidth="1"/>
    <col min="23" max="23" width="12.296875" style="1" customWidth="1"/>
    <col min="24" max="24" width="50.3984375" style="1" customWidth="1"/>
    <col min="25" max="25" width="9" style="1" customWidth="1"/>
    <col min="26" max="26" width="15.8984375" style="1" customWidth="1"/>
    <col min="27" max="27" width="11.8984375" style="1" customWidth="1"/>
    <col min="28" max="29" width="13.59765625" style="1" customWidth="1"/>
    <col min="30" max="30" width="12.59765625" style="1" customWidth="1"/>
    <col min="31" max="31" width="15.59765625" style="1" customWidth="1"/>
    <col min="32" max="256" width="10.296875" style="1" customWidth="1"/>
  </cols>
  <sheetData>
    <row r="1" spans="1:31" ht="6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/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/>
      <c r="W1" s="2" t="s">
        <v>20</v>
      </c>
      <c r="X1" s="2" t="s">
        <v>21</v>
      </c>
      <c r="Y1" s="3"/>
      <c r="Z1" s="4" t="s">
        <v>22</v>
      </c>
      <c r="AA1" s="4" t="s">
        <v>23</v>
      </c>
      <c r="AB1" s="4" t="s">
        <v>16</v>
      </c>
      <c r="AC1" s="4" t="s">
        <v>13</v>
      </c>
      <c r="AD1" s="5" t="s">
        <v>24</v>
      </c>
      <c r="AE1" s="6"/>
    </row>
    <row r="2" spans="1:31" ht="21.75" customHeight="1">
      <c r="A2" s="7">
        <v>2</v>
      </c>
      <c r="B2" s="8" t="s">
        <v>25</v>
      </c>
      <c r="C2" s="7" t="s">
        <v>26</v>
      </c>
      <c r="D2" s="7" t="s">
        <v>27</v>
      </c>
      <c r="E2" s="9">
        <v>15.0337048</v>
      </c>
      <c r="F2" s="9">
        <v>0.008717165</v>
      </c>
      <c r="G2" s="9">
        <v>3512.0022</v>
      </c>
      <c r="H2" s="9">
        <v>28.1903362</v>
      </c>
      <c r="I2" s="9">
        <v>15.6342335</v>
      </c>
      <c r="J2" s="9">
        <v>0.01780232</v>
      </c>
      <c r="K2" s="9">
        <v>2029.85486</v>
      </c>
      <c r="L2" s="9">
        <v>33.27452</v>
      </c>
      <c r="M2" s="10">
        <v>38094</v>
      </c>
      <c r="N2" s="11">
        <v>38094</v>
      </c>
      <c r="O2" s="9">
        <f>2.5*LOG10(179.7/(P2*10^(-6)))</f>
        <v>6.913232271849283</v>
      </c>
      <c r="P2" s="12">
        <v>308500</v>
      </c>
      <c r="Q2" s="12">
        <v>857.4</v>
      </c>
      <c r="R2" s="9">
        <f>2.5*LOG10(115/(S2*10^(-6)))</f>
        <v>7.376112307500522</v>
      </c>
      <c r="S2" s="12">
        <v>128900</v>
      </c>
      <c r="T2" s="12">
        <v>568.3</v>
      </c>
      <c r="U2" s="10">
        <v>38515</v>
      </c>
      <c r="V2" s="11">
        <v>38515</v>
      </c>
      <c r="W2" s="13">
        <f>V2-N2</f>
        <v>421</v>
      </c>
      <c r="X2" s="9" t="s">
        <v>28</v>
      </c>
      <c r="Y2" s="14"/>
      <c r="Z2" s="15">
        <f>I2-E2</f>
        <v>0.6005286999999999</v>
      </c>
      <c r="AA2" s="16">
        <v>0.6005286999999999</v>
      </c>
      <c r="AB2" s="16">
        <v>7.376112307500522</v>
      </c>
      <c r="AC2" s="16">
        <v>6.913232271849283</v>
      </c>
      <c r="AD2" s="16">
        <f>AC2-AB2</f>
        <v>-0.4628800356512386</v>
      </c>
      <c r="AE2" s="17"/>
    </row>
    <row r="3" spans="1:31" ht="21.75" customHeight="1">
      <c r="A3" s="18">
        <v>3</v>
      </c>
      <c r="B3" s="19" t="s">
        <v>29</v>
      </c>
      <c r="C3" s="18" t="s">
        <v>30</v>
      </c>
      <c r="D3" s="18" t="s">
        <v>31</v>
      </c>
      <c r="E3" s="16">
        <v>18.1079044</v>
      </c>
      <c r="F3" s="16">
        <v>0.03727276</v>
      </c>
      <c r="G3" s="16">
        <v>206.954346</v>
      </c>
      <c r="H3" s="16">
        <v>7.10290956</v>
      </c>
      <c r="I3" s="16">
        <v>19.2637787</v>
      </c>
      <c r="J3" s="16">
        <v>0.147391</v>
      </c>
      <c r="K3" s="16">
        <v>71.72108</v>
      </c>
      <c r="L3" s="16">
        <v>9.733924</v>
      </c>
      <c r="M3" s="20">
        <v>38110</v>
      </c>
      <c r="N3" s="21">
        <v>38110</v>
      </c>
      <c r="O3" s="22">
        <f>2.5*LOG10(179.7/(P3*10^(-6)))</f>
        <v>7.4275517806182005</v>
      </c>
      <c r="P3" s="23">
        <v>192100</v>
      </c>
      <c r="Q3" s="23">
        <v>681.8</v>
      </c>
      <c r="R3" s="22">
        <f>2.5*LOG10(115/(S3*10^(-6)))</f>
        <v>7.232712919065204</v>
      </c>
      <c r="S3" s="23">
        <v>147100</v>
      </c>
      <c r="T3" s="23">
        <v>599.6</v>
      </c>
      <c r="U3" s="20">
        <v>38368</v>
      </c>
      <c r="V3" s="21">
        <v>38368</v>
      </c>
      <c r="W3" s="24">
        <f>V3-N3</f>
        <v>258</v>
      </c>
      <c r="X3" s="16" t="s">
        <v>28</v>
      </c>
      <c r="Y3" s="14"/>
      <c r="Z3" s="15">
        <f>I3-E3</f>
        <v>1.1558743000000007</v>
      </c>
      <c r="AA3" s="16">
        <v>1.1558743000000007</v>
      </c>
      <c r="AB3" s="16">
        <v>7.232712919065204</v>
      </c>
      <c r="AC3" s="16">
        <v>7.4275517806182005</v>
      </c>
      <c r="AD3" s="16">
        <f>AC3-AB3</f>
        <v>0.1948388615529968</v>
      </c>
      <c r="AE3" s="17"/>
    </row>
    <row r="4" spans="1:31" ht="21.75" customHeight="1">
      <c r="A4" s="7">
        <v>4</v>
      </c>
      <c r="B4" s="8" t="s">
        <v>32</v>
      </c>
      <c r="C4" s="7" t="s">
        <v>33</v>
      </c>
      <c r="D4" s="7" t="s">
        <v>34</v>
      </c>
      <c r="E4" s="9">
        <v>14.7876577</v>
      </c>
      <c r="F4" s="9">
        <v>0.009356201</v>
      </c>
      <c r="G4" s="9">
        <v>4405.283</v>
      </c>
      <c r="H4" s="9">
        <v>37.952774</v>
      </c>
      <c r="I4" s="9">
        <v>14.8542166</v>
      </c>
      <c r="J4" s="9">
        <v>0.0191387068</v>
      </c>
      <c r="K4" s="9">
        <v>4163.62451</v>
      </c>
      <c r="L4" s="9">
        <v>73.37605</v>
      </c>
      <c r="M4" s="10">
        <v>38011</v>
      </c>
      <c r="N4" s="11">
        <v>38011</v>
      </c>
      <c r="O4" s="9">
        <f>2.5*LOG10(179.7/(P4*10^(-6)))</f>
        <v>8.798970789591321</v>
      </c>
      <c r="P4" s="12">
        <v>54320</v>
      </c>
      <c r="Q4" s="12">
        <v>357.2</v>
      </c>
      <c r="R4" s="9">
        <f>2.5*LOG10(115/(S4*10^(-6)))</f>
        <v>8.122974651020712</v>
      </c>
      <c r="S4" s="12">
        <v>64790</v>
      </c>
      <c r="T4" s="12">
        <v>384.8</v>
      </c>
      <c r="U4" s="10">
        <v>38098</v>
      </c>
      <c r="V4" s="11">
        <v>38098</v>
      </c>
      <c r="W4" s="13">
        <f>V4-N4</f>
        <v>87</v>
      </c>
      <c r="X4" s="9" t="s">
        <v>28</v>
      </c>
      <c r="Y4" s="14"/>
      <c r="Z4" s="15">
        <f>I4-E4</f>
        <v>0.06655890000000042</v>
      </c>
      <c r="AA4" s="16">
        <v>0.06655890000000042</v>
      </c>
      <c r="AB4" s="16">
        <v>8.122974651020712</v>
      </c>
      <c r="AC4" s="16">
        <v>8.798970789591321</v>
      </c>
      <c r="AD4" s="16">
        <f>AC4-AB4</f>
        <v>0.6759961385706088</v>
      </c>
      <c r="AE4" s="17"/>
    </row>
    <row r="5" spans="1:31" ht="21.75" customHeight="1">
      <c r="A5" s="18">
        <v>8</v>
      </c>
      <c r="B5" s="19" t="s">
        <v>35</v>
      </c>
      <c r="C5" s="18" t="s">
        <v>36</v>
      </c>
      <c r="D5" s="18" t="s">
        <v>37</v>
      </c>
      <c r="E5" s="16">
        <v>17.8188381</v>
      </c>
      <c r="F5" s="16">
        <v>0.0457634</v>
      </c>
      <c r="G5" s="16">
        <v>270.085663</v>
      </c>
      <c r="H5" s="16">
        <v>11.38125</v>
      </c>
      <c r="I5" s="16">
        <v>18.4008</v>
      </c>
      <c r="J5" s="16">
        <v>0.09451566</v>
      </c>
      <c r="K5" s="16">
        <v>158.79541</v>
      </c>
      <c r="L5" s="16">
        <v>13.8201237</v>
      </c>
      <c r="M5" s="20">
        <v>37919</v>
      </c>
      <c r="N5" s="11">
        <v>37919</v>
      </c>
      <c r="O5" s="16">
        <f>2.5*LOG10(179.7/(P5*10^(-6)))</f>
        <v>10.080229351074317</v>
      </c>
      <c r="P5" s="23">
        <v>16690</v>
      </c>
      <c r="Q5" s="23">
        <v>201.4</v>
      </c>
      <c r="R5" s="16">
        <f>2.5*LOG10(115/(S5*10^(-6)))</f>
        <v>9.092401475928206</v>
      </c>
      <c r="S5" s="23">
        <v>26530</v>
      </c>
      <c r="T5" s="23">
        <v>252.8</v>
      </c>
      <c r="U5" s="20">
        <v>38318</v>
      </c>
      <c r="V5" s="11">
        <v>38318</v>
      </c>
      <c r="W5" s="26">
        <f>V5-N5</f>
        <v>399</v>
      </c>
      <c r="X5" s="16" t="s">
        <v>28</v>
      </c>
      <c r="Y5" s="14"/>
      <c r="Z5" s="15">
        <f>I5-E5</f>
        <v>0.5819618999999996</v>
      </c>
      <c r="AA5" s="16">
        <v>0.5819618999999996</v>
      </c>
      <c r="AB5" s="16">
        <v>9.092401475928206</v>
      </c>
      <c r="AC5" s="16">
        <v>10.080229351074317</v>
      </c>
      <c r="AD5" s="16">
        <f>AC5-AB5</f>
        <v>0.9878278751461114</v>
      </c>
      <c r="AE5" s="17"/>
    </row>
    <row r="6" spans="1:31" ht="21.75" customHeight="1">
      <c r="A6" s="7">
        <v>10</v>
      </c>
      <c r="B6" s="8" t="s">
        <v>38</v>
      </c>
      <c r="C6" s="7" t="s">
        <v>39</v>
      </c>
      <c r="D6" s="7" t="s">
        <v>40</v>
      </c>
      <c r="E6" s="9">
        <v>17.3514423</v>
      </c>
      <c r="F6" s="9">
        <v>0.0292616673</v>
      </c>
      <c r="G6" s="9">
        <v>415.393463</v>
      </c>
      <c r="H6" s="9">
        <v>11.1925468</v>
      </c>
      <c r="I6" s="9">
        <v>18.2109489</v>
      </c>
      <c r="J6" s="9">
        <v>0.06567354</v>
      </c>
      <c r="K6" s="9">
        <v>189.138046</v>
      </c>
      <c r="L6" s="9">
        <v>11.4377213</v>
      </c>
      <c r="M6" s="10">
        <v>38740</v>
      </c>
      <c r="N6" s="11">
        <v>38740</v>
      </c>
      <c r="O6" s="9">
        <f>2.5*LOG10(179.7/(P6*10^(-6)))</f>
        <v>10.136982249638748</v>
      </c>
      <c r="P6" s="12">
        <v>15840</v>
      </c>
      <c r="Q6" s="12">
        <v>195.4</v>
      </c>
      <c r="R6" s="9">
        <f>2.5*LOG10(115/(S6*10^(-6)))</f>
        <v>9.397542227650089</v>
      </c>
      <c r="S6" s="12">
        <v>20030</v>
      </c>
      <c r="T6" s="12">
        <v>219.3</v>
      </c>
      <c r="U6" s="10">
        <v>39580</v>
      </c>
      <c r="V6" s="11">
        <v>39580</v>
      </c>
      <c r="W6" s="13">
        <f>V6-N6</f>
        <v>840</v>
      </c>
      <c r="X6" s="9" t="s">
        <v>28</v>
      </c>
      <c r="Y6" s="27"/>
      <c r="Z6" s="15">
        <f>I6-E6</f>
        <v>0.8595066000000031</v>
      </c>
      <c r="AA6" s="16">
        <v>0.8595066000000031</v>
      </c>
      <c r="AB6" s="16">
        <v>9.397542227650089</v>
      </c>
      <c r="AC6" s="16">
        <v>10.136982249638748</v>
      </c>
      <c r="AD6" s="16">
        <f>AC6-AB6</f>
        <v>0.7394400219886599</v>
      </c>
      <c r="AE6" s="28"/>
    </row>
    <row r="7" spans="1:31" ht="21.75" customHeight="1">
      <c r="A7" s="29">
        <v>11</v>
      </c>
      <c r="B7" s="30" t="s">
        <v>41</v>
      </c>
      <c r="C7" s="29" t="s">
        <v>42</v>
      </c>
      <c r="D7" s="29" t="s">
        <v>43</v>
      </c>
      <c r="E7" s="31">
        <v>17.889534</v>
      </c>
      <c r="F7" s="31">
        <v>0.011714899</v>
      </c>
      <c r="G7" s="31">
        <v>253.059967</v>
      </c>
      <c r="H7" s="31">
        <v>2.72980857</v>
      </c>
      <c r="I7" s="31">
        <v>17.8344765</v>
      </c>
      <c r="J7" s="31">
        <v>0.0163131617</v>
      </c>
      <c r="K7" s="31">
        <v>267.527283</v>
      </c>
      <c r="L7" s="31">
        <v>4.018615</v>
      </c>
      <c r="M7" s="32">
        <v>39496</v>
      </c>
      <c r="N7" s="33">
        <v>39496</v>
      </c>
      <c r="O7" s="22">
        <f>2.5*LOG10(179.7/(P7*10^(-6)))</f>
        <v>11.561063585624154</v>
      </c>
      <c r="P7" s="34">
        <v>4267</v>
      </c>
      <c r="Q7" s="34">
        <v>99.14</v>
      </c>
      <c r="R7" s="22">
        <f>2.5*LOG10(115/(S7*10^(-6)))</f>
        <v>10.818952147278868</v>
      </c>
      <c r="S7" s="34">
        <v>5409</v>
      </c>
      <c r="T7" s="34">
        <v>110.2</v>
      </c>
      <c r="U7" s="32">
        <v>39439</v>
      </c>
      <c r="V7" s="33">
        <v>39439</v>
      </c>
      <c r="W7" s="24">
        <f>V7-N7</f>
        <v>-57</v>
      </c>
      <c r="X7" s="31" t="s">
        <v>28</v>
      </c>
      <c r="Y7" s="35"/>
      <c r="Z7" s="15">
        <f>I7-E7</f>
        <v>-0.055057500000000203</v>
      </c>
      <c r="AA7" s="31">
        <v>-0.055057500000000203</v>
      </c>
      <c r="AB7" s="31">
        <v>10.818952147278868</v>
      </c>
      <c r="AC7" s="31">
        <v>11.561063585624154</v>
      </c>
      <c r="AD7" s="16">
        <f>AC7-AB7</f>
        <v>0.7421114383452867</v>
      </c>
      <c r="AE7" s="37"/>
    </row>
    <row r="8" spans="1:31" ht="21.75" customHeight="1">
      <c r="A8" s="38">
        <v>13</v>
      </c>
      <c r="B8" s="39" t="s">
        <v>44</v>
      </c>
      <c r="C8" s="38" t="s">
        <v>45</v>
      </c>
      <c r="D8" s="38" t="s">
        <v>46</v>
      </c>
      <c r="E8" s="40">
        <v>15.3584614</v>
      </c>
      <c r="F8" s="40">
        <v>0.0118167233</v>
      </c>
      <c r="G8" s="40">
        <v>2604.06738</v>
      </c>
      <c r="H8" s="40">
        <v>28.3347549</v>
      </c>
      <c r="I8" s="40">
        <v>15.36049</v>
      </c>
      <c r="J8" s="40">
        <v>0.019594105</v>
      </c>
      <c r="K8" s="40">
        <v>2611.9353</v>
      </c>
      <c r="L8" s="40">
        <v>47.1257248</v>
      </c>
      <c r="M8" s="41">
        <v>37957</v>
      </c>
      <c r="N8" s="33">
        <v>37957</v>
      </c>
      <c r="O8" s="42">
        <f>2.5*LOG10(179.7/(P8*10^(-6)))</f>
        <v>8.651196232818354</v>
      </c>
      <c r="P8" s="43">
        <v>62240</v>
      </c>
      <c r="Q8" s="43">
        <v>385.5</v>
      </c>
      <c r="R8" s="42">
        <f>2.5*LOG10(115/(S8*10^(-6)))</f>
        <v>7.7954843354638275</v>
      </c>
      <c r="S8" s="43">
        <v>87600</v>
      </c>
      <c r="T8" s="43">
        <v>457.5</v>
      </c>
      <c r="U8" s="41" t="s">
        <v>47</v>
      </c>
      <c r="V8" s="33">
        <v>39752</v>
      </c>
      <c r="W8" s="44">
        <f>V8-N8</f>
        <v>1795</v>
      </c>
      <c r="X8" s="40" t="s">
        <v>28</v>
      </c>
      <c r="Y8" s="45"/>
      <c r="Z8" s="15">
        <f>I8-E8</f>
        <v>0.002028600000000935</v>
      </c>
      <c r="AA8" s="46">
        <v>0.002028600000000935</v>
      </c>
      <c r="AB8" s="16">
        <v>7.7954843354638275</v>
      </c>
      <c r="AC8" s="16">
        <v>8.651196232818354</v>
      </c>
      <c r="AD8" s="16">
        <f>AC8-AB8</f>
        <v>0.8557118973545261</v>
      </c>
      <c r="AE8" s="47"/>
    </row>
    <row r="9" spans="1:31" ht="21.75" customHeight="1">
      <c r="A9" s="18">
        <v>16</v>
      </c>
      <c r="B9" s="19" t="s">
        <v>48</v>
      </c>
      <c r="C9" s="18" t="s">
        <v>49</v>
      </c>
      <c r="D9" s="18" t="s">
        <v>50</v>
      </c>
      <c r="E9" s="16">
        <v>19.2723</v>
      </c>
      <c r="F9" s="16">
        <v>0.034454</v>
      </c>
      <c r="G9" s="16">
        <v>70.8133</v>
      </c>
      <c r="H9" s="16">
        <v>2.24659</v>
      </c>
      <c r="I9" s="16">
        <v>20.4373</v>
      </c>
      <c r="J9" s="16">
        <v>0.0850659</v>
      </c>
      <c r="K9" s="16">
        <v>24.3365</v>
      </c>
      <c r="L9" s="16">
        <v>1.90627</v>
      </c>
      <c r="M9" s="20">
        <v>38148</v>
      </c>
      <c r="N9" s="11">
        <v>38148</v>
      </c>
      <c r="O9" s="16">
        <f>2.5*LOG10(179.7/(P9*10^(-6)))</f>
        <v>12.189921252482998</v>
      </c>
      <c r="P9" s="23">
        <v>2391</v>
      </c>
      <c r="Q9" s="23">
        <v>74.29</v>
      </c>
      <c r="R9" s="16">
        <f>2.5*LOG10(115/(S9*10^(-6)))</f>
        <v>11.852418365058469</v>
      </c>
      <c r="S9" s="23">
        <v>2088</v>
      </c>
      <c r="T9" s="23">
        <v>68.67</v>
      </c>
      <c r="U9" s="16" t="s">
        <v>51</v>
      </c>
      <c r="V9" s="11">
        <v>38557</v>
      </c>
      <c r="W9" s="26">
        <f>V9-N9</f>
        <v>409</v>
      </c>
      <c r="X9" s="16" t="s">
        <v>28</v>
      </c>
      <c r="Y9" s="45"/>
      <c r="Z9" s="15">
        <f>I9-E9</f>
        <v>1.1649999999999991</v>
      </c>
      <c r="AA9" s="46">
        <v>1.165</v>
      </c>
      <c r="AB9" s="16">
        <v>11.852418365058469</v>
      </c>
      <c r="AC9" s="16">
        <v>12.189921252482998</v>
      </c>
      <c r="AD9" s="16">
        <f>AC9-AB9</f>
        <v>0.33750288742452916</v>
      </c>
      <c r="AE9" s="48"/>
    </row>
    <row r="10" spans="1:31" ht="21.75" customHeight="1">
      <c r="A10" s="38">
        <v>17</v>
      </c>
      <c r="B10" s="39" t="s">
        <v>52</v>
      </c>
      <c r="C10" s="38" t="s">
        <v>53</v>
      </c>
      <c r="D10" s="38" t="s">
        <v>54</v>
      </c>
      <c r="E10" s="40">
        <v>18.3745</v>
      </c>
      <c r="F10" s="40">
        <v>0.0194597</v>
      </c>
      <c r="G10" s="40">
        <v>161.89</v>
      </c>
      <c r="H10" s="40">
        <v>2.90086</v>
      </c>
      <c r="I10" s="40">
        <v>19.5928</v>
      </c>
      <c r="J10" s="40">
        <v>0.0539723</v>
      </c>
      <c r="K10" s="40">
        <v>52.9687</v>
      </c>
      <c r="L10" s="40">
        <v>2.63245</v>
      </c>
      <c r="M10" s="41" t="s">
        <v>55</v>
      </c>
      <c r="N10" s="33">
        <v>38407</v>
      </c>
      <c r="O10" s="42">
        <f>2.5*LOG10(179.7/(P10*10^(-6)))</f>
        <v>8.447270350262015</v>
      </c>
      <c r="P10" s="43">
        <v>75100</v>
      </c>
      <c r="Q10" s="43">
        <v>419.8</v>
      </c>
      <c r="R10" s="42">
        <f>2.5*LOG10(115/(S10*10^(-6)))</f>
        <v>7.898507557970111</v>
      </c>
      <c r="S10" s="43">
        <v>79670</v>
      </c>
      <c r="T10" s="43">
        <v>430.5</v>
      </c>
      <c r="U10" s="40" t="s">
        <v>56</v>
      </c>
      <c r="V10" s="33">
        <v>38059</v>
      </c>
      <c r="W10" s="44">
        <f>V10-N10</f>
        <v>-348</v>
      </c>
      <c r="X10" s="40" t="s">
        <v>28</v>
      </c>
      <c r="Y10" s="45"/>
      <c r="Z10" s="15">
        <f>I10-E10</f>
        <v>1.2182999999999993</v>
      </c>
      <c r="AA10" s="46">
        <v>1.2182999999999993</v>
      </c>
      <c r="AB10" s="16">
        <v>7.898507557970111</v>
      </c>
      <c r="AC10" s="16">
        <v>8.447270350262015</v>
      </c>
      <c r="AD10" s="16">
        <f>AC10-AB10</f>
        <v>0.5487627922919032</v>
      </c>
      <c r="AE10" s="47"/>
    </row>
    <row r="11" spans="1:31" ht="21.75" customHeight="1">
      <c r="A11" s="18">
        <v>22</v>
      </c>
      <c r="B11" s="19" t="s">
        <v>57</v>
      </c>
      <c r="C11" s="18" t="s">
        <v>58</v>
      </c>
      <c r="D11" s="18" t="s">
        <v>59</v>
      </c>
      <c r="E11" s="16">
        <v>18.6418667</v>
      </c>
      <c r="F11" s="16">
        <v>0.06649133</v>
      </c>
      <c r="G11" s="16">
        <v>126.55806</v>
      </c>
      <c r="H11" s="16">
        <v>7.74863148</v>
      </c>
      <c r="I11" s="16">
        <v>20.33737</v>
      </c>
      <c r="J11" s="16">
        <v>0.2472079</v>
      </c>
      <c r="K11" s="16">
        <v>26.6814842</v>
      </c>
      <c r="L11" s="16">
        <v>6.07354832</v>
      </c>
      <c r="M11" s="20">
        <v>39085</v>
      </c>
      <c r="N11" s="11">
        <v>39085</v>
      </c>
      <c r="O11" s="16">
        <f>2.5*LOG10(179.7/(P11*10^(-6)))</f>
        <v>14.317617665319634</v>
      </c>
      <c r="P11" s="23">
        <v>336.9</v>
      </c>
      <c r="Q11" s="23">
        <v>28.21</v>
      </c>
      <c r="R11" s="16">
        <f>2.5*LOG10(115/(S11*10^(-6)))</f>
        <v>14.140515556487314</v>
      </c>
      <c r="S11" s="23">
        <v>253.8</v>
      </c>
      <c r="T11" s="23">
        <v>25.73</v>
      </c>
      <c r="U11" s="16" t="s">
        <v>60</v>
      </c>
      <c r="V11" s="11">
        <v>38680</v>
      </c>
      <c r="W11" s="26">
        <f>V11-N11</f>
        <v>-405</v>
      </c>
      <c r="X11" s="49" t="s">
        <v>61</v>
      </c>
      <c r="Y11" s="45"/>
      <c r="Z11" s="15">
        <f>I11-E11</f>
        <v>1.6955032999999986</v>
      </c>
      <c r="AA11" s="46">
        <v>1.6955032999999986</v>
      </c>
      <c r="AB11" s="16">
        <v>14.140515556487314</v>
      </c>
      <c r="AC11" s="16">
        <v>14.317617665319634</v>
      </c>
      <c r="AD11" s="16">
        <f aca="true" t="shared" si="0" ref="AD11:AD12">AC11-AB11</f>
        <v>0.17710210883232058</v>
      </c>
      <c r="AE11" s="48"/>
    </row>
    <row r="12" spans="1:31" ht="21.75" customHeight="1">
      <c r="A12" s="38">
        <v>25</v>
      </c>
      <c r="B12" s="39" t="s">
        <v>62</v>
      </c>
      <c r="C12" s="50" t="s">
        <v>63</v>
      </c>
      <c r="D12" s="38" t="s">
        <v>64</v>
      </c>
      <c r="E12" s="40">
        <v>16.0924683</v>
      </c>
      <c r="F12" s="40">
        <v>0.0187882259</v>
      </c>
      <c r="G12" s="40">
        <v>1324.49243</v>
      </c>
      <c r="H12" s="40">
        <v>22.91424</v>
      </c>
      <c r="I12" s="40">
        <v>16.42801</v>
      </c>
      <c r="J12" s="40">
        <v>0.0364017859</v>
      </c>
      <c r="K12" s="40">
        <v>977.134338</v>
      </c>
      <c r="L12" s="40">
        <v>32.7527</v>
      </c>
      <c r="M12" s="40" t="s">
        <v>65</v>
      </c>
      <c r="N12" s="33">
        <v>39015</v>
      </c>
      <c r="O12" s="42">
        <f>2.5*LOG10(179.7/(P12*10^(-6)))</f>
        <v>16.25663347266307</v>
      </c>
      <c r="P12" s="43">
        <v>56.48</v>
      </c>
      <c r="Q12" s="43">
        <v>11.87</v>
      </c>
      <c r="R12" s="42">
        <f>2.5*LOG10(115/(S12*10^(-6)))</f>
        <v>13.059352758235152</v>
      </c>
      <c r="S12" s="43">
        <v>687</v>
      </c>
      <c r="T12" s="43">
        <v>39.63</v>
      </c>
      <c r="U12" s="40" t="s">
        <v>66</v>
      </c>
      <c r="V12" s="33">
        <v>38318</v>
      </c>
      <c r="W12" s="44">
        <f>V12-N12</f>
        <v>-697</v>
      </c>
      <c r="X12" s="50" t="s">
        <v>67</v>
      </c>
      <c r="Y12" s="45"/>
      <c r="Z12" s="51">
        <f>I12-E12</f>
        <v>0.3355417000000003</v>
      </c>
      <c r="AA12" s="51">
        <v>0.3355417</v>
      </c>
      <c r="AB12" s="52">
        <v>13.0593527582352</v>
      </c>
      <c r="AC12" s="52">
        <v>16.2566334726631</v>
      </c>
      <c r="AD12" s="52">
        <f t="shared" si="0"/>
        <v>3.197280714427901</v>
      </c>
      <c r="AE12" s="47"/>
    </row>
    <row r="13" spans="1:31" ht="21.75" customHeight="1">
      <c r="A13" s="18">
        <v>26</v>
      </c>
      <c r="B13" s="19" t="s">
        <v>68</v>
      </c>
      <c r="C13" s="18" t="s">
        <v>69</v>
      </c>
      <c r="D13" s="18" t="s">
        <v>70</v>
      </c>
      <c r="E13" s="16">
        <v>15.66</v>
      </c>
      <c r="F13" s="16">
        <v>0.00129414</v>
      </c>
      <c r="G13" s="16">
        <v>1972.51</v>
      </c>
      <c r="H13" s="16">
        <v>2.35056</v>
      </c>
      <c r="I13" s="16">
        <v>15.7879</v>
      </c>
      <c r="J13" s="16">
        <v>0.00437918</v>
      </c>
      <c r="K13" s="16">
        <v>1761.89</v>
      </c>
      <c r="L13" s="16">
        <v>7.10462</v>
      </c>
      <c r="M13" s="16" t="s">
        <v>71</v>
      </c>
      <c r="N13" s="11">
        <v>39065</v>
      </c>
      <c r="O13" s="16">
        <f>2.5*LOG10(179.7/(P13*10^(-6)))</f>
        <v>8.613649864406568</v>
      </c>
      <c r="P13" s="23">
        <v>64430</v>
      </c>
      <c r="Q13" s="23">
        <v>388.7</v>
      </c>
      <c r="R13" s="16">
        <f>2.5*LOG10(115/(S13*10^(-6)))</f>
        <v>8.05367816585044</v>
      </c>
      <c r="S13" s="23">
        <v>69060</v>
      </c>
      <c r="T13" s="23">
        <v>397.1</v>
      </c>
      <c r="U13" s="20">
        <v>38478</v>
      </c>
      <c r="V13" s="11">
        <v>38478</v>
      </c>
      <c r="W13" s="26">
        <f>V13-N13</f>
        <v>-587</v>
      </c>
      <c r="X13" s="16" t="s">
        <v>28</v>
      </c>
      <c r="Y13" s="45"/>
      <c r="Z13" s="15">
        <f>I13-E13</f>
        <v>0.12790000000000035</v>
      </c>
      <c r="AA13" s="46">
        <v>0.12790000000000035</v>
      </c>
      <c r="AB13" s="16">
        <v>8.05367816585044</v>
      </c>
      <c r="AC13" s="16">
        <v>8.613649864406568</v>
      </c>
      <c r="AD13" s="16">
        <f>AC13-AB13</f>
        <v>0.5599716985561276</v>
      </c>
      <c r="AE13" s="48"/>
    </row>
    <row r="14" spans="1:31" ht="21" customHeight="1">
      <c r="A14" s="38" t="s">
        <v>72</v>
      </c>
      <c r="B14" s="39"/>
      <c r="C14" s="38" t="s">
        <v>73</v>
      </c>
      <c r="D14" s="38" t="s">
        <v>74</v>
      </c>
      <c r="E14" s="53">
        <v>17.9270687</v>
      </c>
      <c r="F14" s="53">
        <v>0.0556998</v>
      </c>
      <c r="G14" s="53">
        <v>244.460739</v>
      </c>
      <c r="H14" s="53">
        <v>12.5381346</v>
      </c>
      <c r="I14" s="53">
        <v>19.3606968</v>
      </c>
      <c r="J14" s="53">
        <v>0.152082875</v>
      </c>
      <c r="K14" s="53">
        <v>65.5963</v>
      </c>
      <c r="L14" s="53">
        <v>9.186072</v>
      </c>
      <c r="M14" s="54">
        <v>39192</v>
      </c>
      <c r="N14" s="55"/>
      <c r="O14" s="56">
        <f>2.5*LOG10(179.7/(P14*10^(-6)))</f>
        <v>7.666863595976387</v>
      </c>
      <c r="P14" s="57">
        <v>154100</v>
      </c>
      <c r="Q14" s="57">
        <v>607.9</v>
      </c>
      <c r="R14" s="53">
        <f>2.5*LOG10(115/(S14*10^(-6)))</f>
        <v>7.395660336680688</v>
      </c>
      <c r="S14" s="57">
        <v>126600</v>
      </c>
      <c r="T14" s="57">
        <v>549.2</v>
      </c>
      <c r="U14" s="54">
        <v>38551</v>
      </c>
      <c r="V14" s="55"/>
      <c r="W14" s="58">
        <f>U14-M14</f>
        <v>-641</v>
      </c>
      <c r="X14" s="40" t="s">
        <v>28</v>
      </c>
      <c r="Y14" s="59"/>
      <c r="Z14" s="16">
        <f>I14-E14</f>
        <v>1.4336281</v>
      </c>
      <c r="AA14" s="16">
        <v>1.4336281</v>
      </c>
      <c r="AB14" s="16">
        <v>7.39566033668069</v>
      </c>
      <c r="AC14" s="16">
        <v>7.66686359597639</v>
      </c>
      <c r="AD14" s="16">
        <f>AC14-AB14</f>
        <v>0.2712032592957003</v>
      </c>
      <c r="AE14" s="60"/>
    </row>
    <row r="15" spans="1:31" ht="21" customHeight="1">
      <c r="A15" s="18" t="s">
        <v>75</v>
      </c>
      <c r="B15" s="19"/>
      <c r="C15" s="18" t="s">
        <v>76</v>
      </c>
      <c r="D15" s="18" t="s">
        <v>77</v>
      </c>
      <c r="E15" s="61">
        <v>17.36509</v>
      </c>
      <c r="F15" s="61">
        <v>0.0356367951</v>
      </c>
      <c r="G15" s="61">
        <v>410.205261</v>
      </c>
      <c r="H15" s="61">
        <v>13.4569969</v>
      </c>
      <c r="I15" s="61">
        <v>20.0895958</v>
      </c>
      <c r="J15" s="61">
        <v>0.206485033</v>
      </c>
      <c r="K15" s="61">
        <v>33.52122</v>
      </c>
      <c r="L15" s="61">
        <v>6.373509</v>
      </c>
      <c r="M15" s="62">
        <v>38468</v>
      </c>
      <c r="N15" s="55"/>
      <c r="O15" s="63">
        <f>2.5*LOG10(179.7/(P15*10^(-6)))</f>
        <v>9.875682566579615</v>
      </c>
      <c r="P15" s="64">
        <v>20150</v>
      </c>
      <c r="Q15" s="64">
        <v>225.6</v>
      </c>
      <c r="R15" s="61">
        <f>2.5*LOG10(115/(S15*10^(-6)))</f>
        <v>9.392674659924305</v>
      </c>
      <c r="S15" s="64">
        <v>20120</v>
      </c>
      <c r="T15" s="64">
        <v>219.8</v>
      </c>
      <c r="U15" s="62">
        <v>39262</v>
      </c>
      <c r="V15" s="55"/>
      <c r="W15" s="65">
        <f>U15-M15</f>
        <v>794</v>
      </c>
      <c r="X15" s="16" t="s">
        <v>28</v>
      </c>
      <c r="Y15" s="14"/>
      <c r="Z15" s="16">
        <f>I15-E15</f>
        <v>2.724505800000003</v>
      </c>
      <c r="AA15" s="16">
        <v>2.7245058</v>
      </c>
      <c r="AB15" s="16">
        <v>9.3926746599243</v>
      </c>
      <c r="AC15" s="16">
        <v>9.87568256657961</v>
      </c>
      <c r="AD15" s="16">
        <f>AC15-AB15</f>
        <v>0.4830079066553097</v>
      </c>
      <c r="AE15" s="17"/>
    </row>
    <row r="16" spans="1:31" ht="21" customHeight="1">
      <c r="A16" s="38" t="s">
        <v>78</v>
      </c>
      <c r="B16" s="39"/>
      <c r="C16" s="38" t="s">
        <v>79</v>
      </c>
      <c r="D16" s="38" t="s">
        <v>80</v>
      </c>
      <c r="E16" s="53">
        <v>14.8418</v>
      </c>
      <c r="F16" s="53">
        <v>0.00206977</v>
      </c>
      <c r="G16" s="53">
        <v>4191.11</v>
      </c>
      <c r="H16" s="53">
        <v>7.9877</v>
      </c>
      <c r="I16" s="53">
        <v>15.3095</v>
      </c>
      <c r="J16" s="53">
        <v>0.00664358</v>
      </c>
      <c r="K16" s="53">
        <v>2737.52</v>
      </c>
      <c r="L16" s="53">
        <v>16.7467</v>
      </c>
      <c r="M16" s="54">
        <v>38254</v>
      </c>
      <c r="N16" s="55"/>
      <c r="O16" s="56">
        <f>2.5*LOG10(179.7/(P16*10^(-6)))</f>
        <v>8.410038212953072</v>
      </c>
      <c r="P16" s="57">
        <v>77720</v>
      </c>
      <c r="Q16" s="57">
        <v>455.6</v>
      </c>
      <c r="R16" s="53">
        <f>2.5*LOG10(115/(S16*10^(-6)))</f>
        <v>7.166152729074456</v>
      </c>
      <c r="S16" s="57">
        <v>156400</v>
      </c>
      <c r="T16" s="57">
        <v>651.4</v>
      </c>
      <c r="U16" s="54">
        <v>38904</v>
      </c>
      <c r="V16" s="55"/>
      <c r="W16" s="58">
        <f>U16-M16</f>
        <v>650</v>
      </c>
      <c r="X16" s="40" t="s">
        <v>81</v>
      </c>
      <c r="Y16" s="66"/>
      <c r="Z16" s="16">
        <f>I16-E16</f>
        <v>0.46770000000000067</v>
      </c>
      <c r="AA16" s="16">
        <v>0.467700000000001</v>
      </c>
      <c r="AB16" s="16">
        <v>7.16615272907446</v>
      </c>
      <c r="AC16" s="16">
        <v>8.41003821295307</v>
      </c>
      <c r="AD16" s="16">
        <f>AC16-AB16</f>
        <v>1.2438854838786106</v>
      </c>
      <c r="AE16" s="67"/>
    </row>
    <row r="17" spans="1:31" ht="21" customHeight="1">
      <c r="A17" s="18" t="s">
        <v>82</v>
      </c>
      <c r="B17" s="19"/>
      <c r="C17" s="18" t="s">
        <v>83</v>
      </c>
      <c r="D17" s="18" t="s">
        <v>84</v>
      </c>
      <c r="E17" s="61">
        <v>15.0337048</v>
      </c>
      <c r="F17" s="61">
        <v>0.008717165</v>
      </c>
      <c r="G17" s="61">
        <v>3512.0022</v>
      </c>
      <c r="H17" s="61">
        <v>28.1903362</v>
      </c>
      <c r="I17" s="61">
        <v>15.6342335</v>
      </c>
      <c r="J17" s="61">
        <v>0.01780232</v>
      </c>
      <c r="K17" s="61">
        <v>2029.85486</v>
      </c>
      <c r="L17" s="61">
        <v>33.27452</v>
      </c>
      <c r="M17" s="62">
        <v>38103</v>
      </c>
      <c r="N17" s="55"/>
      <c r="O17" s="63">
        <f>2.5*LOG10(179.7/(P17*10^(-6)))</f>
        <v>6.913232271849283</v>
      </c>
      <c r="P17" s="64">
        <v>308500</v>
      </c>
      <c r="Q17" s="64">
        <v>857.4</v>
      </c>
      <c r="R17" s="61">
        <f>2.5*LOG10(115/(S17*10^(-6)))</f>
        <v>7.376112307500522</v>
      </c>
      <c r="S17" s="64">
        <v>128900</v>
      </c>
      <c r="T17" s="64">
        <v>568.3</v>
      </c>
      <c r="U17" s="62">
        <v>38515</v>
      </c>
      <c r="V17" s="55"/>
      <c r="W17" s="65">
        <f>U17-M17</f>
        <v>412</v>
      </c>
      <c r="X17" s="16" t="s">
        <v>28</v>
      </c>
      <c r="Y17" s="14"/>
      <c r="Z17" s="52">
        <f>I17-E17</f>
        <v>0.6005286999999999</v>
      </c>
      <c r="AA17" s="52">
        <v>0.6005287</v>
      </c>
      <c r="AB17" s="52">
        <v>7.37611230750052</v>
      </c>
      <c r="AC17" s="52">
        <v>6.91323227184928</v>
      </c>
      <c r="AD17" s="52">
        <f>AC17-AB17</f>
        <v>-0.46288003565124036</v>
      </c>
      <c r="AE17" s="17"/>
    </row>
    <row r="18" spans="1:31" ht="21" customHeight="1">
      <c r="A18" s="38" t="s">
        <v>85</v>
      </c>
      <c r="B18" s="39"/>
      <c r="C18" s="38" t="s">
        <v>86</v>
      </c>
      <c r="D18" s="38" t="s">
        <v>87</v>
      </c>
      <c r="E18" s="53">
        <v>16.9729023</v>
      </c>
      <c r="F18" s="53">
        <v>0.0243841466</v>
      </c>
      <c r="G18" s="53">
        <v>588.6752</v>
      </c>
      <c r="H18" s="53">
        <v>13.2176266</v>
      </c>
      <c r="I18" s="53">
        <v>18.0492649</v>
      </c>
      <c r="J18" s="53">
        <v>0.138611481</v>
      </c>
      <c r="K18" s="53">
        <v>219.509125</v>
      </c>
      <c r="L18" s="53">
        <v>28.01702</v>
      </c>
      <c r="M18" s="54">
        <v>39236</v>
      </c>
      <c r="N18" s="55"/>
      <c r="O18" s="56">
        <f>2.5*LOG10(179.7/(P18*10^(-6)))</f>
        <v>10.081531193202423</v>
      </c>
      <c r="P18" s="57">
        <v>16670</v>
      </c>
      <c r="Q18" s="57">
        <v>239.6</v>
      </c>
      <c r="R18" s="53">
        <f>2.5*LOG10(115/(S18*10^(-6)))</f>
        <v>9.016538924056304</v>
      </c>
      <c r="S18" s="57">
        <v>28450</v>
      </c>
      <c r="T18" s="57">
        <v>457.9</v>
      </c>
      <c r="U18" s="54">
        <v>39306</v>
      </c>
      <c r="V18" s="55"/>
      <c r="W18" s="58">
        <f>U18-M18</f>
        <v>70</v>
      </c>
      <c r="X18" s="40" t="s">
        <v>88</v>
      </c>
      <c r="Y18" s="66"/>
      <c r="Z18" s="16">
        <f>I18-E18</f>
        <v>1.0763625999999995</v>
      </c>
      <c r="AA18" s="16">
        <v>1.0763626</v>
      </c>
      <c r="AB18" s="16">
        <v>9.0165389240563</v>
      </c>
      <c r="AC18" s="16">
        <v>10.0815311932024</v>
      </c>
      <c r="AD18" s="16">
        <f>AC18-AB18</f>
        <v>1.0649922691460993</v>
      </c>
      <c r="AE18" s="67"/>
    </row>
    <row r="19" spans="1:31" ht="21" customHeight="1">
      <c r="A19" s="18" t="s">
        <v>89</v>
      </c>
      <c r="B19" s="19"/>
      <c r="C19" s="18" t="s">
        <v>90</v>
      </c>
      <c r="D19" s="18" t="s">
        <v>91</v>
      </c>
      <c r="E19" s="61">
        <v>14.5558472</v>
      </c>
      <c r="F19" s="61">
        <v>0.0107933432</v>
      </c>
      <c r="G19" s="61">
        <v>5453.78174</v>
      </c>
      <c r="H19" s="61">
        <v>54.2030754</v>
      </c>
      <c r="I19" s="61">
        <v>14.9317436</v>
      </c>
      <c r="J19" s="61">
        <v>0.0210280344</v>
      </c>
      <c r="K19" s="61">
        <v>3876.689</v>
      </c>
      <c r="L19" s="61">
        <v>75.0636749</v>
      </c>
      <c r="M19" s="62">
        <v>39172</v>
      </c>
      <c r="N19" s="55"/>
      <c r="O19" s="63">
        <f>2.5*LOG10(179.7/(P19*10^(-6)))</f>
        <v>9.35766447120743</v>
      </c>
      <c r="P19" s="64">
        <v>32470</v>
      </c>
      <c r="Q19" s="64">
        <v>285.3</v>
      </c>
      <c r="R19" s="61">
        <f>2.5*LOG10(115/(S19*10^(-6)))</f>
        <v>8.255411045290813</v>
      </c>
      <c r="S19" s="64">
        <v>57350</v>
      </c>
      <c r="T19" s="64">
        <v>425.6</v>
      </c>
      <c r="U19" s="62">
        <v>38552</v>
      </c>
      <c r="V19" s="55"/>
      <c r="W19" s="65">
        <f>U19-M19</f>
        <v>-620</v>
      </c>
      <c r="X19" s="16" t="s">
        <v>28</v>
      </c>
      <c r="Y19" s="14"/>
      <c r="Z19" s="16">
        <f>I19-E19</f>
        <v>0.37589640000000024</v>
      </c>
      <c r="AA19" s="16">
        <v>0.3758964</v>
      </c>
      <c r="AB19" s="16">
        <v>8.25541104529081</v>
      </c>
      <c r="AC19" s="16">
        <v>9.35766447120743</v>
      </c>
      <c r="AD19" s="16">
        <f>AC19-AB19</f>
        <v>1.1022534259166203</v>
      </c>
      <c r="AE19" s="17"/>
    </row>
    <row r="20" spans="1:31" ht="21" customHeight="1">
      <c r="A20" s="38" t="s">
        <v>92</v>
      </c>
      <c r="B20" s="39"/>
      <c r="C20" s="38" t="s">
        <v>93</v>
      </c>
      <c r="D20" s="38" t="s">
        <v>94</v>
      </c>
      <c r="E20" s="53">
        <v>17.2553139</v>
      </c>
      <c r="F20" s="53">
        <v>0.02177838</v>
      </c>
      <c r="G20" s="53">
        <v>453.848755</v>
      </c>
      <c r="H20" s="53">
        <v>9.101373</v>
      </c>
      <c r="I20" s="53">
        <v>18.3528233</v>
      </c>
      <c r="J20" s="53">
        <v>0.09622078</v>
      </c>
      <c r="K20" s="53">
        <v>165.969833</v>
      </c>
      <c r="L20" s="53">
        <v>14.7051067</v>
      </c>
      <c r="M20" s="54">
        <v>38228</v>
      </c>
      <c r="N20" s="55"/>
      <c r="O20" s="56">
        <f>2.5*LOG10(179.7/(P20*10^(-6)))</f>
        <v>8.421130861678066</v>
      </c>
      <c r="P20" s="57">
        <v>76930</v>
      </c>
      <c r="Q20" s="57">
        <v>439.1</v>
      </c>
      <c r="R20" s="53">
        <f>2.5*LOG10(115/(S20*10^(-6)))</f>
        <v>7.027526031370775</v>
      </c>
      <c r="S20" s="57">
        <v>177700</v>
      </c>
      <c r="T20" s="57">
        <v>659.2</v>
      </c>
      <c r="U20" s="54">
        <v>38481</v>
      </c>
      <c r="V20" s="55"/>
      <c r="W20" s="58">
        <f>U20-M20</f>
        <v>253</v>
      </c>
      <c r="X20" s="40" t="s">
        <v>28</v>
      </c>
      <c r="Y20" s="66"/>
      <c r="Z20" s="16">
        <f>I20-E20</f>
        <v>1.0975093999999999</v>
      </c>
      <c r="AA20" s="16">
        <v>1.0975094</v>
      </c>
      <c r="AB20" s="16">
        <v>7.02752603137078</v>
      </c>
      <c r="AC20" s="16">
        <v>8.42113086167807</v>
      </c>
      <c r="AD20" s="16">
        <f>AC20-AB20</f>
        <v>1.3936048303072894</v>
      </c>
      <c r="AE20" s="67"/>
    </row>
    <row r="21" spans="1:31" ht="21" customHeight="1">
      <c r="A21" s="18" t="s">
        <v>95</v>
      </c>
      <c r="B21" s="19"/>
      <c r="C21" s="18" t="s">
        <v>96</v>
      </c>
      <c r="D21" s="18" t="s">
        <v>97</v>
      </c>
      <c r="E21" s="61">
        <v>17.7602539</v>
      </c>
      <c r="F21" s="61">
        <v>0.02398572</v>
      </c>
      <c r="G21" s="61">
        <v>285.059235</v>
      </c>
      <c r="H21" s="61">
        <v>6.295903</v>
      </c>
      <c r="I21" s="61">
        <v>18.2292347</v>
      </c>
      <c r="J21" s="61">
        <v>0.05723097</v>
      </c>
      <c r="K21" s="61">
        <v>185.979248</v>
      </c>
      <c r="L21" s="61">
        <v>9.800897</v>
      </c>
      <c r="M21" s="62">
        <v>38989</v>
      </c>
      <c r="N21" s="55"/>
      <c r="O21" s="63">
        <f>2.5*LOG10(179.7/(P21*10^(-6)))</f>
        <v>11.630677482021953</v>
      </c>
      <c r="P21" s="64">
        <v>4002</v>
      </c>
      <c r="Q21" s="64">
        <v>99.43</v>
      </c>
      <c r="R21" s="61">
        <f>2.5*LOG10(115/(S21*10^(-6)))</f>
        <v>10.557773505295252</v>
      </c>
      <c r="S21" s="64">
        <v>6880</v>
      </c>
      <c r="T21" s="64">
        <v>128.1</v>
      </c>
      <c r="U21" s="62">
        <v>38339</v>
      </c>
      <c r="V21" s="55"/>
      <c r="W21" s="65">
        <f>U21-M21</f>
        <v>-650</v>
      </c>
      <c r="X21" s="16" t="s">
        <v>98</v>
      </c>
      <c r="Y21" s="14"/>
      <c r="Z21" s="16">
        <f>I21-E21</f>
        <v>0.46898080000000064</v>
      </c>
      <c r="AA21" s="16">
        <v>0.468980800000001</v>
      </c>
      <c r="AB21" s="16">
        <v>10.5577735052953</v>
      </c>
      <c r="AC21" s="16">
        <v>11.630677482022</v>
      </c>
      <c r="AD21" s="16">
        <f>AC21-AB21</f>
        <v>1.0729039767266997</v>
      </c>
      <c r="AE21" s="17"/>
    </row>
    <row r="22" spans="1:31" ht="21" customHeight="1">
      <c r="A22" s="38" t="s">
        <v>99</v>
      </c>
      <c r="B22" s="39"/>
      <c r="C22" s="38" t="s">
        <v>100</v>
      </c>
      <c r="D22" s="38" t="s">
        <v>101</v>
      </c>
      <c r="E22" s="53">
        <v>15.2957611</v>
      </c>
      <c r="F22" s="53">
        <v>0.0128505</v>
      </c>
      <c r="G22" s="53">
        <v>2758.87671</v>
      </c>
      <c r="H22" s="53">
        <v>32.64544</v>
      </c>
      <c r="I22" s="53">
        <v>15.43756</v>
      </c>
      <c r="J22" s="53">
        <v>0.02637193</v>
      </c>
      <c r="K22" s="53">
        <v>2432.956</v>
      </c>
      <c r="L22" s="53">
        <v>59.0808</v>
      </c>
      <c r="M22" s="54">
        <v>38724</v>
      </c>
      <c r="N22" s="55"/>
      <c r="O22" s="56">
        <f>2.5*LOG10(179.7/(P22*10^(-6)))</f>
        <v>9.754949227324163</v>
      </c>
      <c r="P22" s="57">
        <v>22520</v>
      </c>
      <c r="Q22" s="57">
        <v>231.1</v>
      </c>
      <c r="R22" s="53">
        <f>2.5*LOG10(115/(S22*10^(-6)))</f>
        <v>8.993505575979023</v>
      </c>
      <c r="S22" s="57">
        <v>29060</v>
      </c>
      <c r="T22" s="57">
        <v>268.9</v>
      </c>
      <c r="U22" s="54">
        <v>38369</v>
      </c>
      <c r="V22" s="55"/>
      <c r="W22" s="58">
        <f>U22-M22</f>
        <v>-355</v>
      </c>
      <c r="X22" s="40" t="s">
        <v>28</v>
      </c>
      <c r="Y22" s="66"/>
      <c r="Z22" s="16">
        <f>I22-E22</f>
        <v>0.1417988999999995</v>
      </c>
      <c r="AA22" s="16">
        <v>0.1417989</v>
      </c>
      <c r="AB22" s="16">
        <v>8.99350557597902</v>
      </c>
      <c r="AC22" s="16">
        <v>9.75494922732416</v>
      </c>
      <c r="AD22" s="16">
        <f>AC22-AB22</f>
        <v>0.7614436513451395</v>
      </c>
      <c r="AE22" s="67"/>
    </row>
    <row r="23" spans="1:31" ht="21" customHeight="1">
      <c r="A23" s="18" t="s">
        <v>102</v>
      </c>
      <c r="B23" s="19"/>
      <c r="C23" s="18" t="s">
        <v>103</v>
      </c>
      <c r="D23" s="18" t="s">
        <v>104</v>
      </c>
      <c r="E23" s="61">
        <v>16.6440563</v>
      </c>
      <c r="F23" s="61">
        <v>0.028407611</v>
      </c>
      <c r="G23" s="61">
        <v>796.9196</v>
      </c>
      <c r="H23" s="61">
        <v>20.84584</v>
      </c>
      <c r="I23" s="61">
        <v>17.44918</v>
      </c>
      <c r="J23" s="61">
        <v>0.0538011566</v>
      </c>
      <c r="K23" s="61">
        <v>381.492432</v>
      </c>
      <c r="L23" s="61">
        <v>18.8993855</v>
      </c>
      <c r="M23" s="62">
        <v>39175</v>
      </c>
      <c r="N23" s="55"/>
      <c r="O23" s="63">
        <f aca="true" t="shared" si="1" ref="O23:O37">2.5*LOG10(179.7/(P23*10^(-6)))</f>
        <v>8.66065728268933</v>
      </c>
      <c r="P23" s="64">
        <v>61700</v>
      </c>
      <c r="Q23" s="64">
        <v>384.3</v>
      </c>
      <c r="R23" s="61">
        <f aca="true" t="shared" si="2" ref="R23:R37">2.5*LOG10(115/(S23*10^(-6)))</f>
        <v>7.736038195465371</v>
      </c>
      <c r="S23" s="64">
        <v>92530</v>
      </c>
      <c r="T23" s="64">
        <v>467.3</v>
      </c>
      <c r="U23" s="62">
        <v>38338</v>
      </c>
      <c r="V23" s="55"/>
      <c r="W23" s="65">
        <f>U23-M23</f>
        <v>-837</v>
      </c>
      <c r="X23" s="16" t="s">
        <v>28</v>
      </c>
      <c r="Y23" s="14"/>
      <c r="Z23" s="16">
        <f>I23-E23</f>
        <v>0.8051236999999993</v>
      </c>
      <c r="AA23" s="16">
        <v>0.805123699999999</v>
      </c>
      <c r="AB23" s="16">
        <v>7.73603819546537</v>
      </c>
      <c r="AC23" s="16">
        <v>8.66065728268933</v>
      </c>
      <c r="AD23" s="16">
        <f>AC23-AB23</f>
        <v>0.9246190872239604</v>
      </c>
      <c r="AE23" s="17"/>
    </row>
    <row r="24" spans="1:31" ht="21" customHeight="1">
      <c r="A24" s="38" t="s">
        <v>105</v>
      </c>
      <c r="B24" s="39"/>
      <c r="C24" s="38" t="s">
        <v>106</v>
      </c>
      <c r="D24" s="38" t="s">
        <v>107</v>
      </c>
      <c r="E24" s="53">
        <v>18.6183319</v>
      </c>
      <c r="F24" s="53">
        <v>0.07253773</v>
      </c>
      <c r="G24" s="53">
        <v>129.331375</v>
      </c>
      <c r="H24" s="53">
        <v>8.638494</v>
      </c>
      <c r="I24" s="53">
        <v>20.35769</v>
      </c>
      <c r="J24" s="53">
        <v>0.1622136</v>
      </c>
      <c r="K24" s="53">
        <v>26.1867657</v>
      </c>
      <c r="L24" s="53">
        <v>3.9114635</v>
      </c>
      <c r="M24" s="54">
        <v>38664</v>
      </c>
      <c r="N24" s="55"/>
      <c r="O24" s="56">
        <f aca="true" t="shared" si="3" ref="O24:O36">2.5*LOG10(179.7/(P24*10^(-6)))</f>
        <v>8.652243398504503</v>
      </c>
      <c r="P24" s="57">
        <v>62180</v>
      </c>
      <c r="Q24" s="57">
        <v>384.4</v>
      </c>
      <c r="R24" s="53">
        <f aca="true" t="shared" si="4" ref="R24:R36">2.5*LOG10(115/(S24*10^(-6)))</f>
        <v>7.62705551660363</v>
      </c>
      <c r="S24" s="57">
        <v>102300</v>
      </c>
      <c r="T24" s="57">
        <v>488.7</v>
      </c>
      <c r="U24" s="54">
        <v>38368</v>
      </c>
      <c r="V24" s="55"/>
      <c r="W24" s="58">
        <f>U24-M24</f>
        <v>-296</v>
      </c>
      <c r="X24" s="40" t="s">
        <v>28</v>
      </c>
      <c r="Y24" s="66"/>
      <c r="Z24" s="16">
        <f aca="true" t="shared" si="5" ref="Z24:Z37">I24-E24</f>
        <v>1.7393581000000005</v>
      </c>
      <c r="AA24" s="16">
        <v>1.7393581</v>
      </c>
      <c r="AB24" s="16">
        <v>7.62705551660363</v>
      </c>
      <c r="AC24" s="16">
        <v>8.6522433985045</v>
      </c>
      <c r="AD24" s="16">
        <f aca="true" t="shared" si="6" ref="AD24:AD37">AC24-AB24</f>
        <v>1.0251878819008713</v>
      </c>
      <c r="AE24" s="67"/>
    </row>
    <row r="25" spans="1:31" ht="21" customHeight="1">
      <c r="A25" s="18" t="s">
        <v>108</v>
      </c>
      <c r="B25" s="19" t="s">
        <v>109</v>
      </c>
      <c r="C25" s="68" t="s">
        <v>110</v>
      </c>
      <c r="D25" s="68" t="s">
        <v>111</v>
      </c>
      <c r="E25" s="61">
        <v>20.6599</v>
      </c>
      <c r="F25" s="61">
        <v>0.0140365</v>
      </c>
      <c r="G25" s="61">
        <v>19.7274</v>
      </c>
      <c r="H25" s="61">
        <v>0.254976</v>
      </c>
      <c r="I25" s="61">
        <v>21.0922</v>
      </c>
      <c r="J25" s="61">
        <v>0.0393122</v>
      </c>
      <c r="K25" s="61">
        <v>13.3133</v>
      </c>
      <c r="L25" s="61">
        <v>0.48193</v>
      </c>
      <c r="M25" s="62">
        <v>38543</v>
      </c>
      <c r="N25" s="55"/>
      <c r="O25" s="63">
        <f t="shared" si="1"/>
        <v>12.24248589341473</v>
      </c>
      <c r="P25" s="64">
        <v>2278</v>
      </c>
      <c r="Q25" s="64">
        <v>72.16</v>
      </c>
      <c r="R25" s="61">
        <f t="shared" si="2"/>
        <v>11.637951833443088</v>
      </c>
      <c r="S25" s="64">
        <v>2544</v>
      </c>
      <c r="T25" s="64">
        <v>75.49</v>
      </c>
      <c r="U25" s="62">
        <v>38174</v>
      </c>
      <c r="V25" s="55"/>
      <c r="W25" s="65">
        <f>U25-M25</f>
        <v>-369</v>
      </c>
      <c r="X25" s="16" t="s">
        <v>112</v>
      </c>
      <c r="Y25" s="66"/>
      <c r="Z25" s="16">
        <f t="shared" si="5"/>
        <v>0.4322999999999979</v>
      </c>
      <c r="AA25" s="16">
        <v>0.432299999999998</v>
      </c>
      <c r="AB25" s="16">
        <v>11.6379518334431</v>
      </c>
      <c r="AC25" s="16">
        <v>12.2424858934147</v>
      </c>
      <c r="AD25" s="16">
        <f t="shared" si="6"/>
        <v>0.6045340599716003</v>
      </c>
      <c r="AE25" s="67"/>
    </row>
    <row r="26" spans="1:31" ht="21" customHeight="1">
      <c r="A26" s="38" t="s">
        <v>113</v>
      </c>
      <c r="B26" s="39" t="s">
        <v>114</v>
      </c>
      <c r="C26" s="69" t="s">
        <v>115</v>
      </c>
      <c r="D26" s="69" t="s">
        <v>116</v>
      </c>
      <c r="E26" s="53">
        <v>19.6168823</v>
      </c>
      <c r="F26" s="53">
        <v>0.00752449734</v>
      </c>
      <c r="G26" s="53">
        <v>51.55658</v>
      </c>
      <c r="H26" s="53">
        <v>0.357216716</v>
      </c>
      <c r="I26" s="53">
        <v>19.936945</v>
      </c>
      <c r="J26" s="53">
        <v>0.0100873746</v>
      </c>
      <c r="K26" s="53">
        <v>38.58161</v>
      </c>
      <c r="L26" s="53">
        <v>0.358367562</v>
      </c>
      <c r="M26" s="54">
        <v>39496</v>
      </c>
      <c r="N26" s="55"/>
      <c r="O26" s="56">
        <f t="shared" si="3"/>
        <v>13.917770756407698</v>
      </c>
      <c r="P26" s="57">
        <v>486.9</v>
      </c>
      <c r="Q26" s="57">
        <v>33.43</v>
      </c>
      <c r="R26" s="53">
        <f t="shared" si="4"/>
        <v>13.412383912890721</v>
      </c>
      <c r="S26" s="57">
        <v>496.3</v>
      </c>
      <c r="T26" s="57">
        <v>34.99</v>
      </c>
      <c r="U26" s="54">
        <v>39619</v>
      </c>
      <c r="V26" s="55"/>
      <c r="W26" s="58">
        <f aca="true" t="shared" si="7" ref="W26:W36">U26-M26</f>
        <v>123</v>
      </c>
      <c r="X26" s="40" t="s">
        <v>117</v>
      </c>
      <c r="Y26" s="66"/>
      <c r="Z26" s="16">
        <f t="shared" si="5"/>
        <v>0.32006270000000114</v>
      </c>
      <c r="AA26" s="16">
        <v>0.320062700000001</v>
      </c>
      <c r="AB26" s="16">
        <v>13.4123839128907</v>
      </c>
      <c r="AC26" s="16">
        <v>13.9177707564077</v>
      </c>
      <c r="AD26" s="16">
        <f t="shared" si="6"/>
        <v>0.5053868435169999</v>
      </c>
      <c r="AE26" s="67"/>
    </row>
    <row r="27" spans="1:31" ht="21" customHeight="1">
      <c r="A27" s="18" t="s">
        <v>118</v>
      </c>
      <c r="B27" s="19" t="s">
        <v>119</v>
      </c>
      <c r="C27" s="68" t="s">
        <v>120</v>
      </c>
      <c r="D27" s="68" t="s">
        <v>121</v>
      </c>
      <c r="E27" s="61">
        <v>20.235733</v>
      </c>
      <c r="F27" s="61">
        <v>0.139485434</v>
      </c>
      <c r="G27" s="61">
        <v>29.1570587</v>
      </c>
      <c r="H27" s="61">
        <v>3.744922</v>
      </c>
      <c r="I27" s="61">
        <v>20.4259872</v>
      </c>
      <c r="J27" s="61">
        <v>0.205549613</v>
      </c>
      <c r="K27" s="61">
        <v>24.590271</v>
      </c>
      <c r="L27" s="61">
        <v>4.654255</v>
      </c>
      <c r="M27" s="62">
        <v>38919</v>
      </c>
      <c r="N27" s="55"/>
      <c r="O27" s="63">
        <f t="shared" si="1"/>
        <v>14.182349277692289</v>
      </c>
      <c r="P27" s="64">
        <v>381.6</v>
      </c>
      <c r="Q27" s="64">
        <v>29.51</v>
      </c>
      <c r="R27" s="61">
        <f t="shared" si="2"/>
        <v>13.81287640294236</v>
      </c>
      <c r="S27" s="64">
        <v>343.2</v>
      </c>
      <c r="T27" s="64">
        <v>27.71</v>
      </c>
      <c r="U27" s="62">
        <v>38942</v>
      </c>
      <c r="V27" s="55"/>
      <c r="W27" s="65">
        <f aca="true" t="shared" si="8" ref="W27:W37">U27-M27</f>
        <v>23</v>
      </c>
      <c r="X27" s="16" t="s">
        <v>117</v>
      </c>
      <c r="Y27" s="66"/>
      <c r="Z27" s="16">
        <f t="shared" si="5"/>
        <v>0.19025420000000182</v>
      </c>
      <c r="AA27" s="16">
        <v>0.190254200000002</v>
      </c>
      <c r="AB27" s="16">
        <v>13.8128764029424</v>
      </c>
      <c r="AC27" s="16">
        <v>14.1823492776923</v>
      </c>
      <c r="AD27" s="16">
        <f t="shared" si="6"/>
        <v>0.3694728747498992</v>
      </c>
      <c r="AE27" s="67"/>
    </row>
    <row r="28" spans="1:31" ht="21" customHeight="1">
      <c r="A28" s="38" t="s">
        <v>122</v>
      </c>
      <c r="B28" s="39" t="s">
        <v>123</v>
      </c>
      <c r="C28" s="38" t="s">
        <v>124</v>
      </c>
      <c r="D28" s="38" t="s">
        <v>125</v>
      </c>
      <c r="E28" s="53">
        <v>15.4289</v>
      </c>
      <c r="F28" s="53">
        <v>0.00127821</v>
      </c>
      <c r="G28" s="53">
        <v>2440.41</v>
      </c>
      <c r="H28" s="53">
        <v>2.87233</v>
      </c>
      <c r="I28" s="53">
        <v>16.2235</v>
      </c>
      <c r="J28" s="53">
        <v>0.0025509</v>
      </c>
      <c r="K28" s="53">
        <v>1179.64</v>
      </c>
      <c r="L28" s="53">
        <v>2.77086</v>
      </c>
      <c r="M28" s="54">
        <v>38645</v>
      </c>
      <c r="N28" s="55"/>
      <c r="O28" s="56">
        <f t="shared" si="3"/>
        <v>6.245160281665911</v>
      </c>
      <c r="P28" s="43">
        <v>570800</v>
      </c>
      <c r="Q28" s="43">
        <v>1200</v>
      </c>
      <c r="R28" s="53">
        <f t="shared" si="4"/>
        <v>6.714873735858769</v>
      </c>
      <c r="S28" s="43">
        <v>237000</v>
      </c>
      <c r="T28" s="43">
        <v>741.6</v>
      </c>
      <c r="U28" s="54">
        <v>38395</v>
      </c>
      <c r="V28" s="55"/>
      <c r="W28" s="58">
        <f t="shared" si="7"/>
        <v>-250</v>
      </c>
      <c r="X28" s="40" t="s">
        <v>126</v>
      </c>
      <c r="Y28" s="66"/>
      <c r="Z28" s="16">
        <f t="shared" si="5"/>
        <v>0.7946000000000009</v>
      </c>
      <c r="AA28" s="16">
        <v>0.794600000000001</v>
      </c>
      <c r="AB28" s="16">
        <v>6.71487373585877</v>
      </c>
      <c r="AC28" s="16">
        <v>6.24516028166591</v>
      </c>
      <c r="AD28" s="16">
        <f t="shared" si="6"/>
        <v>-0.4697134541928598</v>
      </c>
      <c r="AE28" s="67"/>
    </row>
    <row r="29" spans="1:31" ht="21" customHeight="1">
      <c r="A29" s="18" t="s">
        <v>127</v>
      </c>
      <c r="B29" s="19" t="s">
        <v>128</v>
      </c>
      <c r="C29" s="18" t="s">
        <v>129</v>
      </c>
      <c r="D29" s="18" t="s">
        <v>130</v>
      </c>
      <c r="E29" s="61">
        <v>14.6968327</v>
      </c>
      <c r="F29" s="61">
        <v>0.006979983</v>
      </c>
      <c r="G29" s="61">
        <v>4789.647</v>
      </c>
      <c r="H29" s="61">
        <v>30.7842121</v>
      </c>
      <c r="I29" s="61">
        <v>15.4168491</v>
      </c>
      <c r="J29" s="61">
        <v>0.0217417423</v>
      </c>
      <c r="K29" s="61">
        <v>2479.8103</v>
      </c>
      <c r="L29" s="61">
        <v>49.6458549</v>
      </c>
      <c r="M29" s="62">
        <v>39084</v>
      </c>
      <c r="N29" s="55"/>
      <c r="O29" s="63">
        <f t="shared" si="1"/>
        <v>7.029778878316854</v>
      </c>
      <c r="P29" s="23">
        <v>277100</v>
      </c>
      <c r="Q29" s="23">
        <v>800.1</v>
      </c>
      <c r="R29" s="61">
        <f t="shared" si="2"/>
        <v>8.433145164519294</v>
      </c>
      <c r="S29" s="23">
        <v>48690</v>
      </c>
      <c r="T29" s="23">
        <v>505.2</v>
      </c>
      <c r="U29" s="62">
        <v>38081</v>
      </c>
      <c r="V29" s="55"/>
      <c r="W29" s="65">
        <f t="shared" si="8"/>
        <v>-1003</v>
      </c>
      <c r="X29" s="16" t="s">
        <v>131</v>
      </c>
      <c r="Y29" s="66"/>
      <c r="Z29" s="16">
        <f t="shared" si="5"/>
        <v>0.7200164000000004</v>
      </c>
      <c r="AA29" s="16">
        <v>0.7200164</v>
      </c>
      <c r="AB29" s="16">
        <v>8.43314516451929</v>
      </c>
      <c r="AC29" s="16">
        <v>7.02977887831685</v>
      </c>
      <c r="AD29" s="16">
        <f t="shared" si="6"/>
        <v>-1.4033662862024405</v>
      </c>
      <c r="AE29" s="67"/>
    </row>
    <row r="30" spans="1:31" ht="21" customHeight="1">
      <c r="A30" s="38" t="s">
        <v>132</v>
      </c>
      <c r="B30" s="39" t="s">
        <v>133</v>
      </c>
      <c r="C30" s="38" t="s">
        <v>134</v>
      </c>
      <c r="D30" s="38" t="s">
        <v>135</v>
      </c>
      <c r="E30" s="53">
        <v>12.5734434</v>
      </c>
      <c r="F30" s="53">
        <v>0.00291918428</v>
      </c>
      <c r="G30" s="53">
        <v>33857.8359</v>
      </c>
      <c r="H30" s="53">
        <v>91.01037</v>
      </c>
      <c r="I30" s="53">
        <v>13.1049128</v>
      </c>
      <c r="J30" s="53">
        <v>0.007415332</v>
      </c>
      <c r="K30" s="53">
        <v>20854.1758</v>
      </c>
      <c r="L30" s="53">
        <v>142.3947</v>
      </c>
      <c r="M30" s="54">
        <v>39216</v>
      </c>
      <c r="N30" s="55"/>
      <c r="O30" s="56">
        <f t="shared" si="3"/>
        <v>3.595932716700431</v>
      </c>
      <c r="P30" s="43">
        <v>6549000</v>
      </c>
      <c r="Q30" s="43">
        <v>6512</v>
      </c>
      <c r="R30" s="53">
        <f t="shared" si="4"/>
        <v>3.7341786854863783</v>
      </c>
      <c r="S30" s="43">
        <v>3690000</v>
      </c>
      <c r="T30" s="43">
        <v>3911</v>
      </c>
      <c r="U30" s="54">
        <v>38034</v>
      </c>
      <c r="V30" s="55"/>
      <c r="W30" s="58">
        <f t="shared" si="7"/>
        <v>-1182</v>
      </c>
      <c r="X30" s="40" t="s">
        <v>136</v>
      </c>
      <c r="Y30" s="66"/>
      <c r="Z30" s="16">
        <f t="shared" si="5"/>
        <v>0.5314693999999989</v>
      </c>
      <c r="AA30" s="16">
        <v>0.531469399999999</v>
      </c>
      <c r="AB30" s="16">
        <v>3.73417868548638</v>
      </c>
      <c r="AC30" s="16">
        <v>3.59593271670043</v>
      </c>
      <c r="AD30" s="16">
        <f t="shared" si="6"/>
        <v>-0.13824596878595008</v>
      </c>
      <c r="AE30" s="67"/>
    </row>
    <row r="31" spans="1:31" ht="21" customHeight="1">
      <c r="A31" s="18" t="s">
        <v>137</v>
      </c>
      <c r="B31" s="19" t="s">
        <v>138</v>
      </c>
      <c r="C31" s="18" t="s">
        <v>139</v>
      </c>
      <c r="D31" s="18" t="s">
        <v>140</v>
      </c>
      <c r="E31" s="61">
        <v>12.5603771</v>
      </c>
      <c r="F31" s="61">
        <v>0.00384380878</v>
      </c>
      <c r="G31" s="61">
        <v>34267.7852</v>
      </c>
      <c r="H31" s="61">
        <v>121.288048</v>
      </c>
      <c r="I31" s="61">
        <v>13.3307915</v>
      </c>
      <c r="J31" s="61">
        <v>0.00752583</v>
      </c>
      <c r="K31" s="61">
        <v>16937.2051</v>
      </c>
      <c r="L31" s="61">
        <v>117.365509</v>
      </c>
      <c r="M31" s="62">
        <v>39140</v>
      </c>
      <c r="N31" s="55"/>
      <c r="O31" s="63">
        <f t="shared" si="1"/>
        <v>3.9693734836069994</v>
      </c>
      <c r="P31" s="23">
        <v>4643000</v>
      </c>
      <c r="Q31" s="23">
        <v>3261</v>
      </c>
      <c r="R31" s="61">
        <f t="shared" si="2"/>
        <v>9.940303906048202</v>
      </c>
      <c r="S31" s="23">
        <v>12150</v>
      </c>
      <c r="T31" s="23">
        <v>175.3</v>
      </c>
      <c r="U31" s="62">
        <v>38129</v>
      </c>
      <c r="V31" s="55"/>
      <c r="W31" s="65">
        <f t="shared" si="8"/>
        <v>-1011</v>
      </c>
      <c r="X31" s="16" t="s">
        <v>141</v>
      </c>
      <c r="Y31" s="66"/>
      <c r="Z31" s="16">
        <f t="shared" si="5"/>
        <v>0.7704143999999999</v>
      </c>
      <c r="AA31" s="16">
        <v>0.7704144</v>
      </c>
      <c r="AB31" s="16">
        <v>9.9403039060482</v>
      </c>
      <c r="AC31" s="16">
        <v>3.969373483607</v>
      </c>
      <c r="AD31" s="16">
        <f t="shared" si="6"/>
        <v>-5.9709304224412</v>
      </c>
      <c r="AE31" s="67"/>
    </row>
    <row r="32" spans="1:31" ht="21" customHeight="1">
      <c r="A32" s="38" t="s">
        <v>142</v>
      </c>
      <c r="B32" s="39" t="s">
        <v>143</v>
      </c>
      <c r="C32" s="70" t="s">
        <v>144</v>
      </c>
      <c r="D32" s="70" t="s">
        <v>145</v>
      </c>
      <c r="E32" s="53">
        <v>14.1655</v>
      </c>
      <c r="F32" s="53">
        <v>0.00154246</v>
      </c>
      <c r="G32" s="53">
        <v>7813</v>
      </c>
      <c r="H32" s="53">
        <v>11.0969</v>
      </c>
      <c r="I32" s="53">
        <v>15.0917</v>
      </c>
      <c r="J32" s="53">
        <v>0.00364018</v>
      </c>
      <c r="K32" s="53">
        <v>3345.61</v>
      </c>
      <c r="L32" s="53">
        <v>11.2142</v>
      </c>
      <c r="M32" s="54">
        <v>38311</v>
      </c>
      <c r="N32" s="55"/>
      <c r="O32" s="56">
        <f t="shared" si="3"/>
        <v>7.588063921724093</v>
      </c>
      <c r="P32" s="43">
        <v>165700</v>
      </c>
      <c r="Q32" s="43">
        <v>1452</v>
      </c>
      <c r="R32" s="53">
        <f t="shared" si="4"/>
        <v>6.157506636070248</v>
      </c>
      <c r="S32" s="43">
        <v>396000</v>
      </c>
      <c r="T32" s="43">
        <v>2207</v>
      </c>
      <c r="U32" s="54">
        <v>38191</v>
      </c>
      <c r="V32" s="55"/>
      <c r="W32" s="58">
        <f t="shared" si="7"/>
        <v>-120</v>
      </c>
      <c r="X32" s="40" t="s">
        <v>146</v>
      </c>
      <c r="Y32" s="66"/>
      <c r="Z32" s="16">
        <f t="shared" si="5"/>
        <v>0.9261999999999997</v>
      </c>
      <c r="AA32" s="16">
        <v>0.9262</v>
      </c>
      <c r="AB32" s="16">
        <v>6.15750663607025</v>
      </c>
      <c r="AC32" s="16">
        <v>7.58806392172409</v>
      </c>
      <c r="AD32" s="16">
        <f t="shared" si="6"/>
        <v>1.4305572856538395</v>
      </c>
      <c r="AE32" s="67"/>
    </row>
    <row r="33" spans="1:31" ht="21" customHeight="1">
      <c r="A33" s="18" t="s">
        <v>147</v>
      </c>
      <c r="B33" s="19" t="s">
        <v>148</v>
      </c>
      <c r="C33" s="71" t="s">
        <v>149</v>
      </c>
      <c r="D33" s="71" t="s">
        <v>150</v>
      </c>
      <c r="E33" s="61">
        <v>13.7820263</v>
      </c>
      <c r="F33" s="61">
        <v>0.007026707</v>
      </c>
      <c r="G33" s="61">
        <v>11123.1084</v>
      </c>
      <c r="H33" s="61">
        <v>71.9694443</v>
      </c>
      <c r="I33" s="61">
        <v>14.9840479</v>
      </c>
      <c r="J33" s="61">
        <v>0.0173644647</v>
      </c>
      <c r="K33" s="61">
        <v>3694.359</v>
      </c>
      <c r="L33" s="61">
        <v>59.0705</v>
      </c>
      <c r="M33" s="62">
        <v>39367</v>
      </c>
      <c r="N33" s="55"/>
      <c r="O33" s="63">
        <f t="shared" si="1"/>
        <v>4.853812416964339</v>
      </c>
      <c r="P33" s="23">
        <v>2056000</v>
      </c>
      <c r="Q33" s="23">
        <v>2558</v>
      </c>
      <c r="R33" s="61">
        <f t="shared" si="2"/>
        <v>4.940303906048202</v>
      </c>
      <c r="S33" s="23">
        <v>1215000</v>
      </c>
      <c r="T33" s="23">
        <v>4726</v>
      </c>
      <c r="U33" s="62">
        <v>38337</v>
      </c>
      <c r="V33" s="55"/>
      <c r="W33" s="65">
        <f t="shared" si="8"/>
        <v>-1030</v>
      </c>
      <c r="X33" s="16" t="s">
        <v>151</v>
      </c>
      <c r="Y33" s="66"/>
      <c r="Z33" s="16">
        <f t="shared" si="5"/>
        <v>1.2020216000000001</v>
      </c>
      <c r="AA33" s="16">
        <v>1.2020216</v>
      </c>
      <c r="AB33" s="16">
        <v>4.9403039060482</v>
      </c>
      <c r="AC33" s="16">
        <v>4.85381241696434</v>
      </c>
      <c r="AD33" s="16">
        <f t="shared" si="6"/>
        <v>-0.08649148908386017</v>
      </c>
      <c r="AE33" s="67"/>
    </row>
    <row r="34" spans="1:31" ht="21" customHeight="1">
      <c r="A34" s="38" t="s">
        <v>152</v>
      </c>
      <c r="B34" s="39" t="s">
        <v>153</v>
      </c>
      <c r="C34" s="70" t="s">
        <v>154</v>
      </c>
      <c r="D34" s="70" t="s">
        <v>155</v>
      </c>
      <c r="E34" s="53">
        <v>15.2421751</v>
      </c>
      <c r="F34" s="53">
        <v>0.009468312</v>
      </c>
      <c r="G34" s="53">
        <v>2898.455</v>
      </c>
      <c r="H34" s="53">
        <v>25.270237</v>
      </c>
      <c r="I34" s="53">
        <v>15.6592188</v>
      </c>
      <c r="J34" s="53">
        <v>0.0204978</v>
      </c>
      <c r="K34" s="53">
        <v>1983.67529</v>
      </c>
      <c r="L34" s="53">
        <v>37.44105</v>
      </c>
      <c r="M34" s="54">
        <v>38699</v>
      </c>
      <c r="N34" s="55"/>
      <c r="O34" s="56">
        <f t="shared" si="3"/>
        <v>4.884881483047526</v>
      </c>
      <c r="P34" s="43">
        <v>1998000</v>
      </c>
      <c r="Q34" s="43">
        <v>2902</v>
      </c>
      <c r="R34" s="53">
        <f t="shared" si="4"/>
        <v>4.400799438707273</v>
      </c>
      <c r="S34" s="43">
        <v>1997000</v>
      </c>
      <c r="T34" s="43">
        <v>6037</v>
      </c>
      <c r="U34" s="54">
        <v>39078</v>
      </c>
      <c r="V34" s="55"/>
      <c r="W34" s="58">
        <f t="shared" si="7"/>
        <v>379</v>
      </c>
      <c r="X34" s="40" t="s">
        <v>28</v>
      </c>
      <c r="Y34" s="66"/>
      <c r="Z34" s="16">
        <f t="shared" si="5"/>
        <v>0.4170436999999989</v>
      </c>
      <c r="AA34" s="16">
        <v>0.417043699999999</v>
      </c>
      <c r="AB34" s="16">
        <v>4.40079943870727</v>
      </c>
      <c r="AC34" s="16">
        <v>4.88488148304753</v>
      </c>
      <c r="AD34" s="16">
        <f t="shared" si="6"/>
        <v>0.48408204434026025</v>
      </c>
      <c r="AE34" s="67"/>
    </row>
    <row r="35" spans="1:31" ht="21" customHeight="1">
      <c r="A35" s="18" t="s">
        <v>156</v>
      </c>
      <c r="B35" s="19" t="s">
        <v>157</v>
      </c>
      <c r="C35" s="71" t="s">
        <v>158</v>
      </c>
      <c r="D35" s="71" t="s">
        <v>159</v>
      </c>
      <c r="E35" s="61">
        <v>17.1608086</v>
      </c>
      <c r="F35" s="61">
        <v>0.00255589862</v>
      </c>
      <c r="G35" s="61">
        <v>495.1236</v>
      </c>
      <c r="H35" s="61">
        <v>1.16527224</v>
      </c>
      <c r="I35" s="61">
        <v>17.6542931</v>
      </c>
      <c r="J35" s="61">
        <v>0.00503833825</v>
      </c>
      <c r="K35" s="61">
        <v>315.82077</v>
      </c>
      <c r="L35" s="61">
        <v>1.46520436</v>
      </c>
      <c r="M35" s="62">
        <v>38937</v>
      </c>
      <c r="N35" s="55"/>
      <c r="O35" s="63">
        <f t="shared" si="1"/>
        <v>12.826741090354721</v>
      </c>
      <c r="P35" s="23">
        <v>1330</v>
      </c>
      <c r="Q35" s="23">
        <v>62.78</v>
      </c>
      <c r="R35" s="61">
        <f t="shared" si="2"/>
        <v>13.831703747911027</v>
      </c>
      <c r="S35" s="23">
        <v>337.3</v>
      </c>
      <c r="T35" s="23">
        <v>145.3</v>
      </c>
      <c r="U35" s="62">
        <v>38148</v>
      </c>
      <c r="V35" s="55"/>
      <c r="W35" s="65">
        <f t="shared" si="8"/>
        <v>-789</v>
      </c>
      <c r="X35" s="16" t="s">
        <v>160</v>
      </c>
      <c r="Y35" s="66"/>
      <c r="Z35" s="16">
        <f t="shared" si="5"/>
        <v>0.493484500000001</v>
      </c>
      <c r="AA35" s="16">
        <v>0.493484500000001</v>
      </c>
      <c r="AB35" s="16">
        <v>13.831703747911</v>
      </c>
      <c r="AC35" s="16">
        <v>12.8267410903547</v>
      </c>
      <c r="AD35" s="16">
        <f t="shared" si="6"/>
        <v>-1.0049626575563</v>
      </c>
      <c r="AE35" s="67"/>
    </row>
    <row r="36" spans="1:31" ht="21" customHeight="1">
      <c r="A36" s="38" t="s">
        <v>161</v>
      </c>
      <c r="B36" s="39" t="s">
        <v>162</v>
      </c>
      <c r="C36" s="70" t="s">
        <v>163</v>
      </c>
      <c r="D36" s="70" t="s">
        <v>164</v>
      </c>
      <c r="E36" s="53">
        <v>13.8171</v>
      </c>
      <c r="F36" s="53">
        <v>0.00244331</v>
      </c>
      <c r="G36" s="53">
        <v>10769.3</v>
      </c>
      <c r="H36" s="53">
        <v>24.2289</v>
      </c>
      <c r="I36" s="53">
        <v>15.1614</v>
      </c>
      <c r="J36" s="53">
        <v>0.005457</v>
      </c>
      <c r="K36" s="53">
        <v>3137.52</v>
      </c>
      <c r="L36" s="53">
        <v>15.7656</v>
      </c>
      <c r="M36" s="54">
        <v>38079</v>
      </c>
      <c r="N36" s="55"/>
      <c r="O36" s="56">
        <f t="shared" si="3"/>
        <v>3.784871410744543</v>
      </c>
      <c r="P36" s="43">
        <v>5503000</v>
      </c>
      <c r="Q36" s="43">
        <v>5309</v>
      </c>
      <c r="R36" s="53">
        <f t="shared" si="4"/>
        <v>8.594138515268074</v>
      </c>
      <c r="S36" s="43">
        <v>41980</v>
      </c>
      <c r="T36" s="43">
        <v>602</v>
      </c>
      <c r="U36" s="54">
        <v>38374</v>
      </c>
      <c r="V36" s="55"/>
      <c r="W36" s="58">
        <f t="shared" si="7"/>
        <v>295</v>
      </c>
      <c r="X36" s="40" t="s">
        <v>165</v>
      </c>
      <c r="Y36" s="66"/>
      <c r="Z36" s="16">
        <f t="shared" si="5"/>
        <v>1.3443000000000005</v>
      </c>
      <c r="AA36" s="16">
        <v>1.3443</v>
      </c>
      <c r="AB36" s="16">
        <v>8.59413851526807</v>
      </c>
      <c r="AC36" s="16">
        <v>3.78487141074454</v>
      </c>
      <c r="AD36" s="16">
        <f t="shared" si="6"/>
        <v>-4.80926710452353</v>
      </c>
      <c r="AE36" s="67"/>
    </row>
    <row r="37" spans="1:31" ht="21" customHeight="1">
      <c r="A37" s="18" t="s">
        <v>166</v>
      </c>
      <c r="B37" s="19" t="s">
        <v>167</v>
      </c>
      <c r="C37" s="71" t="s">
        <v>168</v>
      </c>
      <c r="D37" s="71" t="s">
        <v>169</v>
      </c>
      <c r="E37" s="61">
        <v>13.6736</v>
      </c>
      <c r="F37" s="61">
        <v>0.000868975</v>
      </c>
      <c r="G37" s="61">
        <v>12291.6</v>
      </c>
      <c r="H37" s="61">
        <v>9.83525</v>
      </c>
      <c r="I37" s="61">
        <v>15.1941</v>
      </c>
      <c r="J37" s="61">
        <v>0.00669751</v>
      </c>
      <c r="K37" s="61">
        <v>3044.6</v>
      </c>
      <c r="L37" s="61">
        <v>18.7765</v>
      </c>
      <c r="M37" s="62">
        <v>38491</v>
      </c>
      <c r="N37" s="55"/>
      <c r="O37" s="63">
        <f t="shared" si="1"/>
        <v>4.157873814569313</v>
      </c>
      <c r="P37" s="23">
        <v>3903000</v>
      </c>
      <c r="Q37" s="23">
        <v>4202</v>
      </c>
      <c r="R37" s="61">
        <f t="shared" si="2"/>
        <v>4.816301831942114</v>
      </c>
      <c r="S37" s="23">
        <v>1362000</v>
      </c>
      <c r="T37" s="23">
        <v>1996</v>
      </c>
      <c r="U37" s="62">
        <v>38148</v>
      </c>
      <c r="V37" s="55"/>
      <c r="W37" s="65">
        <f t="shared" si="8"/>
        <v>-343</v>
      </c>
      <c r="X37" s="16" t="s">
        <v>170</v>
      </c>
      <c r="Y37" s="66"/>
      <c r="Z37" s="16">
        <f t="shared" si="5"/>
        <v>1.5205000000000002</v>
      </c>
      <c r="AA37" s="16">
        <v>1.5205</v>
      </c>
      <c r="AB37" s="16">
        <v>4.81630183194211</v>
      </c>
      <c r="AC37" s="16">
        <v>4.15787381456931</v>
      </c>
      <c r="AD37" s="16">
        <f t="shared" si="6"/>
        <v>-0.6584280173727999</v>
      </c>
      <c r="AE37" s="67"/>
    </row>
  </sheetData>
  <printOptions/>
  <pageMargins left="0.7000000476837158" right="0.7000000476837158" top="0.75" bottom="0.75" header="0.30000001192092896" footer="0.30000001192092896"/>
  <pageSetup firstPageNumber="1" useFirstPageNumber="1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5" width="8.8984375" style="72" customWidth="1"/>
    <col min="6" max="256" width="10.296875" style="72" customWidth="1"/>
  </cols>
  <sheetData>
    <row r="1" spans="1:5" ht="14.25" customHeight="1">
      <c r="A1" s="25"/>
      <c r="B1" s="25"/>
      <c r="C1" s="25"/>
      <c r="D1" s="25"/>
      <c r="E1" s="25"/>
    </row>
    <row r="2" spans="1:5" ht="14.25" customHeight="1">
      <c r="A2" s="25"/>
      <c r="B2" s="25"/>
      <c r="C2" s="25"/>
      <c r="D2" s="25"/>
      <c r="E2" s="25"/>
    </row>
    <row r="3" spans="1:5" ht="14.25" customHeight="1">
      <c r="A3" s="25"/>
      <c r="B3" s="25"/>
      <c r="C3" s="25"/>
      <c r="D3" s="25"/>
      <c r="E3" s="25"/>
    </row>
    <row r="4" spans="1:5" ht="14.25" customHeight="1">
      <c r="A4" s="25"/>
      <c r="B4" s="25"/>
      <c r="C4" s="25"/>
      <c r="D4" s="25"/>
      <c r="E4" s="25"/>
    </row>
    <row r="5" spans="1:5" ht="14.25" customHeight="1">
      <c r="A5" s="25"/>
      <c r="B5" s="25"/>
      <c r="C5" s="25"/>
      <c r="D5" s="25"/>
      <c r="E5" s="25"/>
    </row>
    <row r="6" spans="1:5" ht="14.25" customHeight="1">
      <c r="A6" s="25"/>
      <c r="B6" s="25"/>
      <c r="C6" s="25"/>
      <c r="D6" s="25"/>
      <c r="E6" s="25"/>
    </row>
    <row r="7" spans="1:5" ht="14.25" customHeight="1">
      <c r="A7" s="25"/>
      <c r="B7" s="25"/>
      <c r="C7" s="25"/>
      <c r="D7" s="25"/>
      <c r="E7" s="25"/>
    </row>
    <row r="8" spans="1:5" ht="14.25" customHeight="1">
      <c r="A8" s="25"/>
      <c r="B8" s="25"/>
      <c r="C8" s="25"/>
      <c r="D8" s="25"/>
      <c r="E8" s="25"/>
    </row>
    <row r="9" spans="1:5" ht="14.25" customHeight="1">
      <c r="A9" s="25"/>
      <c r="B9" s="25"/>
      <c r="C9" s="25"/>
      <c r="D9" s="25"/>
      <c r="E9" s="25"/>
    </row>
    <row r="10" spans="1:5" ht="14.25" customHeight="1">
      <c r="A10" s="25"/>
      <c r="B10" s="25"/>
      <c r="C10" s="25"/>
      <c r="D10" s="25"/>
      <c r="E10" s="25"/>
    </row>
  </sheetData>
  <printOptions/>
  <pageMargins left="0.7000000476837158" right="0.7000000476837158" top="0.75" bottom="0.75" header="0.30000001192092896" footer="0.30000001192092896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5" width="8.8984375" style="73" customWidth="1"/>
    <col min="6" max="256" width="10.296875" style="73" customWidth="1"/>
  </cols>
  <sheetData>
    <row r="1" spans="1:5" ht="14.25" customHeight="1">
      <c r="A1" s="25"/>
      <c r="B1" s="25"/>
      <c r="C1" s="25"/>
      <c r="D1" s="25"/>
      <c r="E1" s="25"/>
    </row>
    <row r="2" spans="1:5" ht="14.25" customHeight="1">
      <c r="A2" s="25"/>
      <c r="B2" s="25"/>
      <c r="C2" s="25"/>
      <c r="D2" s="25"/>
      <c r="E2" s="25"/>
    </row>
    <row r="3" spans="1:5" ht="14.25" customHeight="1">
      <c r="A3" s="25"/>
      <c r="B3" s="25"/>
      <c r="C3" s="25"/>
      <c r="D3" s="25"/>
      <c r="E3" s="25"/>
    </row>
    <row r="4" spans="1:5" ht="14.25" customHeight="1">
      <c r="A4" s="25"/>
      <c r="B4" s="25"/>
      <c r="C4" s="25"/>
      <c r="D4" s="25"/>
      <c r="E4" s="25"/>
    </row>
    <row r="5" spans="1:5" ht="14.25" customHeight="1">
      <c r="A5" s="25"/>
      <c r="B5" s="25"/>
      <c r="C5" s="25"/>
      <c r="D5" s="25"/>
      <c r="E5" s="25"/>
    </row>
    <row r="6" spans="1:5" ht="14.25" customHeight="1">
      <c r="A6" s="25"/>
      <c r="B6" s="25"/>
      <c r="C6" s="25"/>
      <c r="D6" s="25"/>
      <c r="E6" s="25"/>
    </row>
    <row r="7" spans="1:5" ht="14.25" customHeight="1">
      <c r="A7" s="25"/>
      <c r="B7" s="25"/>
      <c r="C7" s="25"/>
      <c r="D7" s="25"/>
      <c r="E7" s="25"/>
    </row>
    <row r="8" spans="1:5" ht="14.25" customHeight="1">
      <c r="A8" s="25"/>
      <c r="B8" s="25"/>
      <c r="C8" s="25"/>
      <c r="D8" s="25"/>
      <c r="E8" s="25"/>
    </row>
    <row r="9" spans="1:5" ht="14.25" customHeight="1">
      <c r="A9" s="25"/>
      <c r="B9" s="25"/>
      <c r="C9" s="25"/>
      <c r="D9" s="25"/>
      <c r="E9" s="25"/>
    </row>
    <row r="10" spans="1:5" ht="14.25" customHeight="1">
      <c r="A10" s="25"/>
      <c r="B10" s="25"/>
      <c r="C10" s="25"/>
      <c r="D10" s="25"/>
      <c r="E10" s="25"/>
    </row>
  </sheetData>
  <printOptions/>
  <pageMargins left="0.7000000476837158" right="0.7000000476837158" top="0.75" bottom="0.75" header="0.30000001192092896" footer="0.30000001192092896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isaathoff</dc:creator>
  <cp:keywords/>
  <dc:description/>
  <cp:lastModifiedBy/>
  <cp:category/>
  <cp:version/>
  <cp:contentType/>
  <cp:contentStatus/>
</cp:coreProperties>
</file>